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P:\DSPE\DAA\08. Orientações SEE\AG's e Prestação Contas\2026\"/>
    </mc:Choice>
  </mc:AlternateContent>
  <xr:revisionPtr revIDLastSave="0" documentId="8_{0D1E4115-D3AA-499B-B8B7-1503F12D9374}" xr6:coauthVersionLast="36" xr6:coauthVersionMax="36" xr10:uidLastSave="{00000000-0000-0000-0000-000000000000}"/>
  <bookViews>
    <workbookView xWindow="0" yWindow="0" windowWidth="28800" windowHeight="11805" tabRatio="932" xr2:uid="{00000000-000D-0000-FFFF-FFFF00000000}"/>
  </bookViews>
  <sheets>
    <sheet name="Índice" sheetId="15" r:id="rId1"/>
    <sheet name="Instruções" sheetId="20" r:id="rId2"/>
    <sheet name="Identificação" sheetId="17" r:id="rId3"/>
    <sheet name="Ponto 1 - Indicadores PAO e OE" sheetId="14" r:id="rId4"/>
    <sheet name="Ponto 2 - Ef.Op" sheetId="7" r:id="rId5"/>
    <sheet name="Ponto 3_ RH e Massa S" sheetId="11" r:id="rId6"/>
    <sheet name="Ponto 4 - Investimento PAO" sheetId="16" r:id="rId7"/>
    <sheet name="Ponto 5 - COSP" sheetId="19" r:id="rId8"/>
    <sheet name="Ponto 6 - Risco Fin." sheetId="2" r:id="rId9"/>
    <sheet name="Ponto 7 - Endivid" sheetId="3" r:id="rId10"/>
    <sheet name="Ponto 8 - UTE" sheetId="8" r:id="rId11"/>
    <sheet name="Ponto 9 - PMP e arrears" sheetId="4" r:id="rId12"/>
    <sheet name="Ponto 10 - EGP" sheetId="6" r:id="rId13"/>
    <sheet name="Ponto 13 - Síntese" sheetId="10" r:id="rId14"/>
  </sheets>
  <externalReferences>
    <externalReference r:id="rId15"/>
    <externalReference r:id="rId16"/>
  </externalReferences>
  <definedNames>
    <definedName name="FO_PC_2022">[1]BAL!$D$75</definedName>
    <definedName name="FO_PNC_2022">[1]BAL!$D$60</definedName>
    <definedName name="Patrimonio_2022">[1]BAL!$D$43</definedName>
  </definedNames>
  <calcPr calcId="191029"/>
  <customWorkbookViews>
    <customWorkbookView name="Paulo Mateus - Vista pessoal" guid="{D8C3B8CF-EF94-4E7D-BDFF-C826B17F74E2}" mergeInterval="0" personalView="1" maximized="1" xWindow="-8" yWindow="-8" windowWidth="1936" windowHeight="1056" activeSheetId="7"/>
  </customWorkbookViews>
</workbook>
</file>

<file path=xl/calcChain.xml><?xml version="1.0" encoding="utf-8"?>
<calcChain xmlns="http://schemas.openxmlformats.org/spreadsheetml/2006/main">
  <c r="E14" i="11" l="1"/>
  <c r="D14" i="11"/>
  <c r="D13" i="11"/>
  <c r="E13" i="11"/>
  <c r="C13" i="11"/>
  <c r="F9" i="4" l="1"/>
  <c r="I23" i="11" l="1"/>
  <c r="I24" i="11"/>
  <c r="I25" i="11"/>
  <c r="I27" i="11"/>
  <c r="I28" i="11"/>
  <c r="C29" i="11"/>
  <c r="I29" i="11" s="1"/>
  <c r="D29" i="11"/>
  <c r="E29" i="11"/>
  <c r="F29" i="11"/>
  <c r="G29" i="11"/>
  <c r="H29" i="11"/>
  <c r="D30" i="11"/>
  <c r="F30" i="11"/>
  <c r="G30" i="11"/>
  <c r="H30" i="11"/>
  <c r="I30" i="11"/>
  <c r="C34" i="7" l="1"/>
  <c r="D34" i="7"/>
  <c r="E34" i="7"/>
  <c r="F35" i="7"/>
  <c r="G35" i="7"/>
  <c r="H35" i="7"/>
  <c r="I35" i="7" s="1"/>
  <c r="F36" i="7"/>
  <c r="G36" i="7" s="1"/>
  <c r="H36" i="7"/>
  <c r="I36" i="7"/>
  <c r="F37" i="7"/>
  <c r="G37" i="7" s="1"/>
  <c r="H37" i="7"/>
  <c r="I37" i="7" s="1"/>
  <c r="F38" i="7"/>
  <c r="G38" i="7"/>
  <c r="H38" i="7"/>
  <c r="I38" i="7" s="1"/>
  <c r="F39" i="7"/>
  <c r="G39" i="7" s="1"/>
  <c r="H39" i="7"/>
  <c r="I39" i="7"/>
  <c r="F40" i="7"/>
  <c r="G40" i="7" s="1"/>
  <c r="H40" i="7"/>
  <c r="I40" i="7" s="1"/>
  <c r="C41" i="7"/>
  <c r="F41" i="7" s="1"/>
  <c r="G41" i="7" s="1"/>
  <c r="D41" i="7"/>
  <c r="E41" i="7"/>
  <c r="F42" i="7"/>
  <c r="G42" i="7"/>
  <c r="H42" i="7"/>
  <c r="I42" i="7" s="1"/>
  <c r="F43" i="7"/>
  <c r="G43" i="7" s="1"/>
  <c r="H43" i="7"/>
  <c r="I43" i="7" s="1"/>
  <c r="F44" i="7"/>
  <c r="G44" i="7"/>
  <c r="H44" i="7"/>
  <c r="I44" i="7" s="1"/>
  <c r="F45" i="7"/>
  <c r="G45" i="7"/>
  <c r="H45" i="7"/>
  <c r="I45" i="7"/>
  <c r="C46" i="7"/>
  <c r="D46" i="7"/>
  <c r="E46" i="7"/>
  <c r="F46" i="7" s="1"/>
  <c r="G46" i="7" s="1"/>
  <c r="H46" i="7"/>
  <c r="I46" i="7"/>
  <c r="F47" i="7"/>
  <c r="G47" i="7"/>
  <c r="H47" i="7"/>
  <c r="I47" i="7" s="1"/>
  <c r="F48" i="7"/>
  <c r="G48" i="7" s="1"/>
  <c r="H48" i="7"/>
  <c r="I48" i="7"/>
  <c r="C14" i="19"/>
  <c r="E14" i="19"/>
  <c r="G14" i="19"/>
  <c r="D12" i="6"/>
  <c r="F20" i="6"/>
  <c r="D9" i="16"/>
  <c r="K9" i="16" s="1"/>
  <c r="D10" i="16"/>
  <c r="K10" i="16" s="1"/>
  <c r="D11" i="16"/>
  <c r="K11" i="16" s="1"/>
  <c r="D12" i="16"/>
  <c r="K12" i="16" s="1"/>
  <c r="D13" i="16"/>
  <c r="K13" i="16" s="1"/>
  <c r="D14" i="16"/>
  <c r="K14" i="16" s="1"/>
  <c r="D15" i="16"/>
  <c r="K15" i="16" s="1"/>
  <c r="D16" i="16"/>
  <c r="K16" i="16"/>
  <c r="D17" i="16"/>
  <c r="K17" i="16" s="1"/>
  <c r="E18" i="16"/>
  <c r="F18" i="16"/>
  <c r="G18" i="16"/>
  <c r="H18" i="16"/>
  <c r="I18" i="16"/>
  <c r="J18" i="16"/>
  <c r="C18" i="16"/>
  <c r="F9" i="11"/>
  <c r="G9" i="11"/>
  <c r="F10" i="11"/>
  <c r="G10" i="11"/>
  <c r="F11" i="11"/>
  <c r="G11" i="11" s="1"/>
  <c r="C12" i="11"/>
  <c r="D12" i="11"/>
  <c r="E12" i="11"/>
  <c r="F13" i="11"/>
  <c r="G13" i="11" s="1"/>
  <c r="F15" i="11"/>
  <c r="G15" i="11"/>
  <c r="F16" i="11"/>
  <c r="G16" i="11"/>
  <c r="F10" i="7"/>
  <c r="G10" i="7"/>
  <c r="H10" i="7"/>
  <c r="I10" i="7" s="1"/>
  <c r="F11" i="7"/>
  <c r="G11" i="7"/>
  <c r="H11" i="7"/>
  <c r="I11" i="7" s="1"/>
  <c r="F12" i="7"/>
  <c r="G12" i="7" s="1"/>
  <c r="H12" i="7"/>
  <c r="I12" i="7" s="1"/>
  <c r="C13" i="7"/>
  <c r="F13" i="7" s="1"/>
  <c r="G13" i="7" s="1"/>
  <c r="D13" i="7"/>
  <c r="H13" i="7" s="1"/>
  <c r="I13" i="7" s="1"/>
  <c r="E13" i="7"/>
  <c r="E17" i="7" s="1"/>
  <c r="E28" i="7" s="1"/>
  <c r="F14" i="7"/>
  <c r="G14" i="7" s="1"/>
  <c r="H14" i="7"/>
  <c r="I14" i="7"/>
  <c r="F15" i="7"/>
  <c r="G15" i="7"/>
  <c r="H15" i="7"/>
  <c r="I15" i="7"/>
  <c r="F16" i="7"/>
  <c r="G16" i="7"/>
  <c r="H16" i="7"/>
  <c r="I16" i="7"/>
  <c r="C18" i="7"/>
  <c r="F18" i="7" s="1"/>
  <c r="G18" i="7" s="1"/>
  <c r="D18" i="7"/>
  <c r="E18" i="7"/>
  <c r="F19" i="7"/>
  <c r="G19" i="7"/>
  <c r="H19" i="7"/>
  <c r="I19" i="7"/>
  <c r="F20" i="7"/>
  <c r="G20" i="7"/>
  <c r="H20" i="7"/>
  <c r="I20" i="7"/>
  <c r="F21" i="7"/>
  <c r="G21" i="7"/>
  <c r="H21" i="7"/>
  <c r="I21" i="7" s="1"/>
  <c r="F22" i="7"/>
  <c r="G22" i="7"/>
  <c r="H22" i="7"/>
  <c r="I22" i="7"/>
  <c r="C23" i="7"/>
  <c r="F23" i="7" s="1"/>
  <c r="G23" i="7" s="1"/>
  <c r="D23" i="7"/>
  <c r="H23" i="7" s="1"/>
  <c r="I23" i="7" s="1"/>
  <c r="E23" i="7"/>
  <c r="F24" i="7"/>
  <c r="G24" i="7" s="1"/>
  <c r="H24" i="7"/>
  <c r="I24" i="7"/>
  <c r="F25" i="7"/>
  <c r="G25" i="7"/>
  <c r="H25" i="7"/>
  <c r="I25" i="7" s="1"/>
  <c r="F26" i="7"/>
  <c r="G26" i="7"/>
  <c r="H26" i="7"/>
  <c r="I26" i="7" s="1"/>
  <c r="E27" i="7"/>
  <c r="E13" i="14"/>
  <c r="E14" i="14"/>
  <c r="E15" i="14"/>
  <c r="E16" i="14"/>
  <c r="E17" i="14"/>
  <c r="C18" i="14"/>
  <c r="D18" i="14"/>
  <c r="E18" i="14" s="1"/>
  <c r="E19" i="14"/>
  <c r="C20" i="14"/>
  <c r="D20" i="14"/>
  <c r="E20" i="14" s="1"/>
  <c r="E21" i="14"/>
  <c r="H41" i="7" l="1"/>
  <c r="I41" i="7" s="1"/>
  <c r="F12" i="11"/>
  <c r="G12" i="11" s="1"/>
  <c r="C14" i="11"/>
  <c r="F14" i="11" s="1"/>
  <c r="G14" i="11" s="1"/>
  <c r="K18" i="16"/>
  <c r="D18" i="16"/>
  <c r="D27" i="7"/>
  <c r="C27" i="7"/>
  <c r="D17" i="7"/>
  <c r="H18" i="7"/>
  <c r="I18" i="7" s="1"/>
  <c r="C17" i="7"/>
  <c r="C26" i="8"/>
  <c r="D26" i="8"/>
  <c r="E26" i="8"/>
  <c r="F26" i="8"/>
  <c r="C14" i="8"/>
  <c r="D14" i="8"/>
  <c r="E14" i="8"/>
  <c r="F14" i="8"/>
  <c r="C11" i="3"/>
  <c r="C3" i="11"/>
  <c r="C28" i="7" l="1"/>
  <c r="H17" i="7"/>
  <c r="I17" i="7" s="1"/>
  <c r="F17" i="7"/>
  <c r="G17" i="7" s="1"/>
  <c r="F27" i="7"/>
  <c r="G27" i="7" s="1"/>
  <c r="H27" i="7"/>
  <c r="I27" i="7" s="1"/>
  <c r="D28" i="7"/>
  <c r="F28" i="7" l="1"/>
  <c r="G28" i="7" s="1"/>
  <c r="H28" i="7"/>
  <c r="I28" i="7" s="1"/>
  <c r="C3" i="7"/>
  <c r="C3" i="6"/>
  <c r="C4" i="19" l="1"/>
  <c r="F55" i="7" l="1"/>
  <c r="G55" i="7" s="1"/>
  <c r="C2" i="16" l="1"/>
  <c r="F22" i="4" l="1"/>
  <c r="G18" i="4"/>
  <c r="F18" i="4"/>
  <c r="E18" i="4"/>
  <c r="D18" i="4"/>
  <c r="C18" i="4"/>
  <c r="G17" i="4"/>
  <c r="G22" i="4" s="1"/>
  <c r="C17" i="4"/>
  <c r="C22" i="4" s="1"/>
  <c r="F17" i="4"/>
  <c r="E17" i="4"/>
  <c r="E22" i="4" s="1"/>
  <c r="D17" i="4"/>
  <c r="D22" i="4" s="1"/>
  <c r="D3" i="10" l="1"/>
  <c r="C3" i="8"/>
  <c r="C3" i="4"/>
  <c r="C3" i="3"/>
  <c r="C3" i="2"/>
  <c r="C3" i="14"/>
  <c r="E9" i="4" l="1"/>
</calcChain>
</file>

<file path=xl/sharedStrings.xml><?xml version="1.0" encoding="utf-8"?>
<sst xmlns="http://schemas.openxmlformats.org/spreadsheetml/2006/main" count="456" uniqueCount="353">
  <si>
    <t>Encargos Financeiros (€)</t>
  </si>
  <si>
    <t>Taxa Média de Financiamento (%)</t>
  </si>
  <si>
    <t>PMP</t>
  </si>
  <si>
    <t>Total</t>
  </si>
  <si>
    <t xml:space="preserve">Var. % </t>
  </si>
  <si>
    <t>S/N/N.A.</t>
  </si>
  <si>
    <t>Observações</t>
  </si>
  <si>
    <t xml:space="preserve">Combustível </t>
  </si>
  <si>
    <t>Cumprimento</t>
  </si>
  <si>
    <t>Gestão do Risco Financeiro</t>
  </si>
  <si>
    <t>Limites de Crescimento do Endividamento</t>
  </si>
  <si>
    <t>Evolução do PMP a fornecedores</t>
  </si>
  <si>
    <t>Divulgação dos Atrasos nos Pagamentos ("Arrears")</t>
  </si>
  <si>
    <t>Recomendação 1</t>
  </si>
  <si>
    <t>Recomendação 2</t>
  </si>
  <si>
    <t>Etc.</t>
  </si>
  <si>
    <t>Contratação Pública</t>
  </si>
  <si>
    <t>Aplicação das Normas de contratação pública pela empresa</t>
  </si>
  <si>
    <t>Aplicação das normas de contratação pública pelas participadas</t>
  </si>
  <si>
    <t>Contratos submetidos a visto prévio do TC</t>
  </si>
  <si>
    <t>Justificar a variação</t>
  </si>
  <si>
    <t>(a) Indicar cada objetivo de gestão da empresa.</t>
  </si>
  <si>
    <r>
      <t xml:space="preserve">Auditorias do Tribunal de Contas </t>
    </r>
    <r>
      <rPr>
        <b/>
        <vertAlign val="superscript"/>
        <sz val="9"/>
        <rFont val="Calibri"/>
        <family val="2"/>
        <scheme val="minor"/>
      </rPr>
      <t>(b)</t>
    </r>
  </si>
  <si>
    <t>Juros auferidos em incumprimento da UTE e entregues em Receita do Estado</t>
  </si>
  <si>
    <t>Recomendações do acionista na última aprovação de contas</t>
  </si>
  <si>
    <t>Membro do CA
(Nome)</t>
  </si>
  <si>
    <t>(1) CMVMC</t>
  </si>
  <si>
    <t>(2) FSE</t>
  </si>
  <si>
    <t xml:space="preserve">Justificar se não ocorrrer a centralização de fundos </t>
  </si>
  <si>
    <t>Caso não cumpra, justificar a não divulgação</t>
  </si>
  <si>
    <t>Promoção da igualdade salarial entre mulheres e homens - n.º 2 da RCM n.º 18/2014</t>
  </si>
  <si>
    <t>Plafond Mensal Combustível e Portagens</t>
  </si>
  <si>
    <t xml:space="preserve">Valor </t>
  </si>
  <si>
    <t>%</t>
  </si>
  <si>
    <t>Não utilização de cartões de crédito</t>
  </si>
  <si>
    <t>Não reembolso de despesas de representação pessoal</t>
  </si>
  <si>
    <t>Caso não cumpra, justificar</t>
  </si>
  <si>
    <t>Caso não tenha adotado, justificar</t>
  </si>
  <si>
    <t>Disponibilidades e aplicações centralizadas no IGCP</t>
  </si>
  <si>
    <t xml:space="preserve">     Total</t>
  </si>
  <si>
    <t xml:space="preserve">Banca Comercial* </t>
  </si>
  <si>
    <t>N.º Trabalhadores/N.º CD</t>
  </si>
  <si>
    <t xml:space="preserve">Objectivos de Gestão </t>
  </si>
  <si>
    <t>Grau de execução do orçamento carregado no SIGO/SOE</t>
  </si>
  <si>
    <t>Proibição de realização de despesas não documentadas ou confidenciais</t>
  </si>
  <si>
    <t xml:space="preserve">EGP - artigo 32º e 33.º do EGP  </t>
  </si>
  <si>
    <t>Valor máximo das despesas associadas a comunicações</t>
  </si>
  <si>
    <t>Valor máximo de combustível e portagens afeto mensalmente às viaturas de serviço</t>
  </si>
  <si>
    <t>Elaboração e divulgação do relatório sobre as remunerações  pagas a mulheres e homens</t>
  </si>
  <si>
    <t>Disponibilidades e aplicações na Banca Comercial</t>
  </si>
  <si>
    <r>
      <t xml:space="preserve">Elaboração e divulgação de </t>
    </r>
    <r>
      <rPr>
        <b/>
        <sz val="9"/>
        <color theme="1"/>
        <rFont val="Calibri"/>
        <family val="2"/>
        <scheme val="minor"/>
      </rPr>
      <t>relatório anual sobre prevenção da corrupção</t>
    </r>
    <r>
      <rPr>
        <sz val="9"/>
        <color theme="1"/>
        <rFont val="Calibri"/>
        <family val="2"/>
        <scheme val="minor"/>
      </rPr>
      <t xml:space="preserve"> </t>
    </r>
  </si>
  <si>
    <t xml:space="preserve">Gastos Operacionais das Empresas Públicas </t>
  </si>
  <si>
    <t xml:space="preserve">Portagens </t>
  </si>
  <si>
    <t>Valor Anual</t>
  </si>
  <si>
    <t>Plafond Mensal Definido</t>
  </si>
  <si>
    <t>(b) Deverão ser indicadas também recomendações resultantes de auditorias transversais ao sector de atividade e/ou SEE.</t>
  </si>
  <si>
    <t>Prazo Médio de Pagamentos (PMP)</t>
  </si>
  <si>
    <t>Aplicação do disposto nos artigos 32º e 33º do EGP</t>
  </si>
  <si>
    <t>Principio da Unidade de Tesouraria do Estado</t>
  </si>
  <si>
    <t>(3) Gastos com o pessoal</t>
  </si>
  <si>
    <t>EFICIÊNCIA OPERACIONAL</t>
  </si>
  <si>
    <t>Remunerações/honorários</t>
  </si>
  <si>
    <t>Adesão ao Sistema Nacional de Compras Públicas</t>
  </si>
  <si>
    <t>Princípio da Unidade de Tesouraria do Estado (artigo 28.º do DL 133/2013)</t>
  </si>
  <si>
    <t>Elaboração do Plano para a Igualdade conforme determina o art.º 7.º da Lei 62/2017, de 1 de agosto</t>
  </si>
  <si>
    <t>Apresentação da demonstração não financeira</t>
  </si>
  <si>
    <t>Justificar se superior a 2%</t>
  </si>
  <si>
    <t>Despesas não documentadas ou confidenciais n.º 2 do artigo 16º do RJSPE e artigo 11.º do EGP</t>
  </si>
  <si>
    <r>
      <t>Objetivo de gestão ...</t>
    </r>
    <r>
      <rPr>
        <vertAlign val="superscript"/>
        <sz val="9"/>
        <rFont val="Calibri"/>
        <family val="2"/>
        <scheme val="minor"/>
      </rPr>
      <t>(a)</t>
    </r>
  </si>
  <si>
    <t>Recomendação …</t>
  </si>
  <si>
    <t>Reserva …</t>
  </si>
  <si>
    <t>Reservas emitidas na última CLC</t>
  </si>
  <si>
    <t>Plano de Investimento</t>
  </si>
  <si>
    <t xml:space="preserve"> Valor total do investimento</t>
  </si>
  <si>
    <t>…..</t>
  </si>
  <si>
    <t>Indicadores</t>
  </si>
  <si>
    <t xml:space="preserve">Resultado Líquido </t>
  </si>
  <si>
    <t>EBITDA</t>
  </si>
  <si>
    <t>Endividamento</t>
  </si>
  <si>
    <t xml:space="preserve">Desvio (+/-) </t>
  </si>
  <si>
    <t>Observações/medidas</t>
  </si>
  <si>
    <t>1) Resultado operacional líquido de provisões, imparidades e correções de justo valor.</t>
  </si>
  <si>
    <t>Desvio
(PAO vs Executado)</t>
  </si>
  <si>
    <t>Investimento x</t>
  </si>
  <si>
    <t>…</t>
  </si>
  <si>
    <t>Financiamento remunerado</t>
  </si>
  <si>
    <t xml:space="preserve">TOTAL </t>
  </si>
  <si>
    <t>Gastos com Pessoal/Total (OS+CD+T)</t>
  </si>
  <si>
    <t>Cumprimento das Orientações Legais</t>
  </si>
  <si>
    <t>Disponibilidades</t>
  </si>
  <si>
    <t>Unid: euro</t>
  </si>
  <si>
    <t>Capital estatutário ou social realizado e outros instrumentos de capital próprio</t>
  </si>
  <si>
    <t>Investimentos</t>
  </si>
  <si>
    <t>4) Passivo remunerado</t>
  </si>
  <si>
    <t>Ano</t>
  </si>
  <si>
    <t>Prazo (dias)</t>
  </si>
  <si>
    <t xml:space="preserve">∆ Absol. </t>
  </si>
  <si>
    <t>IGCP</t>
  </si>
  <si>
    <t>Aplicações financeiras</t>
  </si>
  <si>
    <t>Cumprimento das Orientações Legais (COL)</t>
  </si>
  <si>
    <t>Índice</t>
  </si>
  <si>
    <t>Aferição dos Indicadores PAO</t>
  </si>
  <si>
    <t>Execução do investimento previsto no PAO</t>
  </si>
  <si>
    <t>Limite de crescimento do endividamento</t>
  </si>
  <si>
    <t>PMP e Dívidas certas, líquidas e exigíveis há mais de 30 dias</t>
  </si>
  <si>
    <t>Folha do ficheiro excel</t>
  </si>
  <si>
    <t>Limitações EGP</t>
  </si>
  <si>
    <t>Tópico</t>
  </si>
  <si>
    <t>Eficiência Operacional e Gastos Operacionais</t>
  </si>
  <si>
    <t xml:space="preserve">Recursos Humanos e massa salarial </t>
  </si>
  <si>
    <t xml:space="preserve">Princípio da Unidade de Tesouraria do Estado </t>
  </si>
  <si>
    <t>Designação empresa:</t>
  </si>
  <si>
    <t>NIF:</t>
  </si>
  <si>
    <t>Para as empresas públicas que integram o perímetro de consolidação das Administrações Públicas, incluir um quadro que evidencie o grau de execução do orçamento carregado no SIGO/SOE, acompanhado de nota justificativa dos respetivos desvios.</t>
  </si>
  <si>
    <t>Instruções</t>
  </si>
  <si>
    <t>SIGLA</t>
  </si>
  <si>
    <t>1) Preencher a designação oficial da empresa, conforme registo comercial</t>
  </si>
  <si>
    <t>2) Indicar a sigla ou abreviatura pela qual a entidade é usualmente identificada</t>
  </si>
  <si>
    <t>Entidade:</t>
  </si>
  <si>
    <t>Justificar desvios</t>
  </si>
  <si>
    <t>Caso tenha ocorrido aumento, justificar</t>
  </si>
  <si>
    <t>Investimento</t>
  </si>
  <si>
    <t>Nível de endividamento</t>
  </si>
  <si>
    <t>Variação do Endividamento</t>
  </si>
  <si>
    <t>2) Detalhar e quantificar nas observações sempre que outras parcelas, para além de vendas e serviços prestados, são consideradas no cálculo do Volume de Negócios.</t>
  </si>
  <si>
    <t>3) CMVMC, FSE e Gastos com Pessoal</t>
  </si>
  <si>
    <r>
      <t>Dívida Financeira Líquida</t>
    </r>
    <r>
      <rPr>
        <b/>
        <vertAlign val="superscript"/>
        <sz val="11"/>
        <color rgb="FF000000"/>
        <rFont val="Calibri"/>
        <family val="2"/>
      </rPr>
      <t>5)</t>
    </r>
    <r>
      <rPr>
        <b/>
        <sz val="11"/>
        <color rgb="FF000000"/>
        <rFont val="Calibri"/>
        <family val="2"/>
      </rPr>
      <t>/EBITDA</t>
    </r>
  </si>
  <si>
    <t>5) Por dívida financeira líquida entende-se o valor do endividamento deduzido das disponibilidades.</t>
  </si>
  <si>
    <t>6) Caixa conforme Balanço</t>
  </si>
  <si>
    <t>Gastos Operacionais/Volume de N.</t>
  </si>
  <si>
    <t xml:space="preserve">    Impacto x</t>
  </si>
  <si>
    <t xml:space="preserve">    Impacto y</t>
  </si>
  <si>
    <t xml:space="preserve">    …..</t>
  </si>
  <si>
    <t>(5) Gastos operacionais ajustados (1)+(2)+(3)-(4)</t>
  </si>
  <si>
    <t xml:space="preserve">    Vendas</t>
  </si>
  <si>
    <t xml:space="preserve">    Prestações de Serviços</t>
  </si>
  <si>
    <t xml:space="preserve">    Indemnizações Compensatórias (se aplicável)</t>
  </si>
  <si>
    <t>(6) Volume de negócios</t>
  </si>
  <si>
    <t>(8) Volume de negócios ajustado (6)+(7)</t>
  </si>
  <si>
    <t xml:space="preserve">    Outros Rendimentos que concorrem para o VN (discriminar e fundamentar, se aplicável)</t>
  </si>
  <si>
    <t>(9) Peso dos Gastos/VN = (5)/(8)</t>
  </si>
  <si>
    <t>2024 Exec.</t>
  </si>
  <si>
    <t xml:space="preserve">     iv. (-) Valorizações remuneratórias decorrentes da aplicação de Regulamentos/IRCT</t>
  </si>
  <si>
    <t xml:space="preserve">     v. (+) Efeito do Absentismo </t>
  </si>
  <si>
    <t>(2) Gastos com pessoal sem os impactos i. a vi</t>
  </si>
  <si>
    <t>(6) Encargos com contratação de estudos, pareceres, projetos e consultoria</t>
  </si>
  <si>
    <t>(7) Total dos gastos (3) a (6)</t>
  </si>
  <si>
    <t>(8) N.º de Viaturas (operacional)</t>
  </si>
  <si>
    <t>(9) N.º de viaturas (não operacional)</t>
  </si>
  <si>
    <t xml:space="preserve">     i. (-) Gastos relativos aos órgãos sociais</t>
  </si>
  <si>
    <t>(3) Gastos com deslocações e alojamento</t>
  </si>
  <si>
    <t xml:space="preserve">(4) Gastos com ajudas de custo </t>
  </si>
  <si>
    <t xml:space="preserve">     vi. (-) Efeito das indemnizações pagas por rescisão (exceto por mútuo acordo)a)</t>
  </si>
  <si>
    <t xml:space="preserve">(1) Gastos com o pessoal </t>
  </si>
  <si>
    <t>Massa Salarial Global</t>
  </si>
  <si>
    <t>Grupo Profissional</t>
  </si>
  <si>
    <t>(1)</t>
  </si>
  <si>
    <t>(2)</t>
  </si>
  <si>
    <t>(3)</t>
  </si>
  <si>
    <t>(4)</t>
  </si>
  <si>
    <t>(5)</t>
  </si>
  <si>
    <t>Órgãos Sociais (OS)</t>
  </si>
  <si>
    <t>Cargos de direção (s/ OS)</t>
  </si>
  <si>
    <t xml:space="preserve">… </t>
  </si>
  <si>
    <t>Metas a atingir constantes no PAO 2024</t>
  </si>
  <si>
    <t>Impacto nos gastos com pessoal</t>
  </si>
  <si>
    <t xml:space="preserve"> - </t>
  </si>
  <si>
    <t xml:space="preserve"> -</t>
  </si>
  <si>
    <t>Situação a 31/12/2024</t>
  </si>
  <si>
    <t>Entradas ao abrigo do … (normativo legal, despacho, etc.)**</t>
  </si>
  <si>
    <t>Trabalhadores</t>
  </si>
  <si>
    <t xml:space="preserve">    Categoria 1</t>
  </si>
  <si>
    <t xml:space="preserve">    Categoria 2</t>
  </si>
  <si>
    <t>Total (OS+CD+Trabalhadores)</t>
  </si>
  <si>
    <t>CA - reduções remuneratórias vigentes em 2024 - -5%</t>
  </si>
  <si>
    <t>Saldo</t>
  </si>
  <si>
    <t>5 - Saldo (3+4)</t>
  </si>
  <si>
    <t>Informação adicional</t>
  </si>
  <si>
    <t>Trabalhadores ausentes por mobilidade/
cedência/licença</t>
  </si>
  <si>
    <t>Eficiência operacional (não aplicável às entidades públicas empresariais do SNS)</t>
  </si>
  <si>
    <r>
      <t xml:space="preserve">3 - </t>
    </r>
    <r>
      <rPr>
        <b/>
        <sz val="11"/>
        <rFont val="Symbol"/>
        <family val="1"/>
        <charset val="2"/>
      </rPr>
      <t>D</t>
    </r>
    <r>
      <rPr>
        <b/>
        <sz val="11"/>
        <rFont val="Calibri"/>
        <family val="2"/>
        <scheme val="minor"/>
      </rPr>
      <t xml:space="preserve"> Pagamentos em atraso (2-1)</t>
    </r>
  </si>
  <si>
    <t>1 -  Aq. de Bens e Serviços</t>
  </si>
  <si>
    <t>2 -  Aq. de Capital</t>
  </si>
  <si>
    <t>5 - PAGAMENTOS EM ATRASO (3)-(4)</t>
  </si>
  <si>
    <t>Dívida Vencida (&gt;90 dias)</t>
  </si>
  <si>
    <t>3 - Total dívida vencida &gt;90 dias (1+2)</t>
  </si>
  <si>
    <t>4.2 - Situações de impossibilidade de cumprimento por ato imputável ao credor</t>
  </si>
  <si>
    <t>4.3 - montantes objeto de acordos de pagamento desde que o pagamento seja efetuado dentro dos prazos acordados</t>
  </si>
  <si>
    <t>4.1 - obrigações de pagamento objeto de impugnação judicial até que sobre elas seja proferida decisão final e executória</t>
  </si>
  <si>
    <r>
      <t xml:space="preserve">7) Adicionar  linhas  com a identificação de mais indicadores, </t>
    </r>
    <r>
      <rPr>
        <u/>
        <sz val="9"/>
        <rFont val="Calibri"/>
        <family val="2"/>
        <scheme val="minor"/>
      </rPr>
      <t>designadamente de atividade</t>
    </r>
    <r>
      <rPr>
        <sz val="9"/>
        <rFont val="Calibri"/>
        <family val="2"/>
        <scheme val="minor"/>
      </rPr>
      <t>,  atendendo à natureza da empresa/setor de atividade.</t>
    </r>
  </si>
  <si>
    <t>PAO 2025</t>
  </si>
  <si>
    <t>Executado 2025</t>
  </si>
  <si>
    <t>Fontes de financiamento</t>
  </si>
  <si>
    <t>Autofinanciamento
(Receitas próprias)</t>
  </si>
  <si>
    <t>Orçamento do Estado</t>
  </si>
  <si>
    <t>Endivid.</t>
  </si>
  <si>
    <t>Fundos comunitários</t>
  </si>
  <si>
    <t>PRR</t>
  </si>
  <si>
    <t>Outras</t>
  </si>
  <si>
    <t>Investimento xx</t>
  </si>
  <si>
    <t>Investimento xxx</t>
  </si>
  <si>
    <t>Observações/ Medidas</t>
  </si>
  <si>
    <t>Novos investimentos com expressão material em 2025</t>
  </si>
  <si>
    <t>Para as empresas públicas com contratos-programa, contratos de prestação de servilo público ou de interesse económico geral celebrado com o Estado, apresentar (de forma sumária) a execução face ao explicitado nos instrumentos de planeamento.</t>
  </si>
  <si>
    <r>
      <t>1 - Pagamentos em atraso 2024 (&gt;90 dias)</t>
    </r>
    <r>
      <rPr>
        <b/>
        <vertAlign val="superscript"/>
        <sz val="11"/>
        <rFont val="Calibri"/>
        <family val="2"/>
        <scheme val="minor"/>
      </rPr>
      <t>1</t>
    </r>
  </si>
  <si>
    <r>
      <t>2 - Pagamentos em atraso 2025 (&gt;90 dias)</t>
    </r>
    <r>
      <rPr>
        <b/>
        <vertAlign val="superscript"/>
        <sz val="11"/>
        <rFont val="Calibri"/>
        <family val="2"/>
        <scheme val="minor"/>
      </rPr>
      <t>1</t>
    </r>
  </si>
  <si>
    <r>
      <t>4 - Dotações orçamentais adicionais em 2025</t>
    </r>
    <r>
      <rPr>
        <b/>
        <vertAlign val="superscript"/>
        <sz val="11"/>
        <rFont val="Calibri"/>
        <family val="2"/>
        <scheme val="minor"/>
      </rPr>
      <t>2</t>
    </r>
  </si>
  <si>
    <t>2025 Exec.</t>
  </si>
  <si>
    <t>2025 Orç.</t>
  </si>
  <si>
    <t>2025(Exec.)/2024 (Exec.)</t>
  </si>
  <si>
    <t>2025 (Exec.)/2025 (Orç.)</t>
  </si>
  <si>
    <t>(4) Impactos nos gastos decorrentes de disposições legais (discriminar e fundamentar, se aplicável):</t>
  </si>
  <si>
    <t xml:space="preserve">     ii. (-) Efeito do cumprimento de disposições legais (discriminar, se aplicável)</t>
  </si>
  <si>
    <t>a) Devem ser excluídos os gastos relativos aos órgãos sociais, corrigidos dos impactos do cumprimento de disposições legais, de orientações expressas do acionista Estado, em matéria de concretização do acordo tripartido 2025-2028 sobre a valorização salarial e o crescimento económico, celebrado a 1 de outubro de 2024.</t>
  </si>
  <si>
    <t>b) Os gastos com as viaturas deverão incluir: rendas/amortizações, inspeções, seguros, portagens, combustíveise/ou eletricidade, manutenção, reparação, pneumáticos, taxas e impostos.</t>
  </si>
  <si>
    <t>2025/2024</t>
  </si>
  <si>
    <t>Outro indicador aprovado pelas Tutelas nos termos do n.º 3 do artigo 140.º do DLEO 2025</t>
  </si>
  <si>
    <t>a) Aferição do Despacho n.º 1103-B/2025, do Secretário de Estado do Tesouro e das Finanças</t>
  </si>
  <si>
    <t>Situação a 31/12/2025</t>
  </si>
  <si>
    <t>Indicar pág.</t>
  </si>
  <si>
    <t>Montante</t>
  </si>
  <si>
    <t>**</t>
  </si>
  <si>
    <t>TOTAL</t>
  </si>
  <si>
    <t>(7) Impactos no VN decorrentes de disposições legais (discriminar e fundamentar, se aplicável):</t>
  </si>
  <si>
    <t>\</t>
  </si>
  <si>
    <t xml:space="preserve">     Juros entregues (€)</t>
  </si>
  <si>
    <t xml:space="preserve">     Juros auferidos (€)**</t>
  </si>
  <si>
    <t xml:space="preserve">     Data entrega dos Juros***</t>
  </si>
  <si>
    <t>Indicar Pág. Relatório Gestão</t>
  </si>
  <si>
    <t>Ponto</t>
  </si>
  <si>
    <t>Diligências tomadas sobre ras ecomendações do acionista na última aprovação de contas</t>
  </si>
  <si>
    <t>Diligências tomadas sobre as reservas emitidas na última CLC</t>
  </si>
  <si>
    <t>Recursos humanos e Massa Salarial</t>
  </si>
  <si>
    <t xml:space="preserve">Metas a atingir constantes no PAO </t>
  </si>
  <si>
    <t>Juros auferidos e entregues em Receita do Estado</t>
  </si>
  <si>
    <t>Sistematização Informação</t>
  </si>
  <si>
    <t>Recomendação 2…</t>
  </si>
  <si>
    <t xml:space="preserve">Cumprimento das Orientações </t>
  </si>
  <si>
    <t>Ponto 1 - Indicadores PAO e OE</t>
  </si>
  <si>
    <t>Identificação e disponibilização do Despacho autorizador de aumento dos RH  (se aplicável)</t>
  </si>
  <si>
    <t>Evolução da massa salarial (sem efeito de volume)</t>
  </si>
  <si>
    <t>EFICIÊNCIA OPERACIONAL - artigo 140.º do DLEO 2025</t>
  </si>
  <si>
    <t>Despacho n.º 2025/2028-SETF</t>
  </si>
  <si>
    <t>Aumento de xx€ até ao limte de xx€, em 2025</t>
  </si>
  <si>
    <t>Exemplo: Gastos Operacionais</t>
  </si>
  <si>
    <t>Despacho Autorizador</t>
  </si>
  <si>
    <t>Indicar o limite/montante autorizado para 2025</t>
  </si>
  <si>
    <t>Exemplo: Trabalhadores</t>
  </si>
  <si>
    <t>Contratação de +x trabalhadores face a 2024</t>
  </si>
  <si>
    <t>Autorizações concedidas em sede de análise e aprovação do PAO 2025-2027 e/ou autorizações autónomas</t>
  </si>
  <si>
    <t xml:space="preserve">Autorização Concedida </t>
  </si>
  <si>
    <t>Nota:  Caso não tenham sido concedidas autorizações/excecionamentos, indicar NÃO APLICÁVE (em autorizações concedidas)</t>
  </si>
  <si>
    <t>Execução do orçamento carregado no SIGO/SOE</t>
  </si>
  <si>
    <t>Síntese</t>
  </si>
  <si>
    <t>** Aditar linhas, se necessário.</t>
  </si>
  <si>
    <t xml:space="preserve">]90-180] dias </t>
  </si>
  <si>
    <t>]180-365] dias</t>
  </si>
  <si>
    <t>&gt;  365 dias</t>
  </si>
  <si>
    <t>PAGAMENTOS EM ATRASO
Valor das dívidas vencidas (art. 1º  do DL 65-A/2011 conjugado com o n.º 2 do art. 4º do DL 127/2012)</t>
  </si>
  <si>
    <t>4 - Situações excluídas (n.º2 art. 4º DL 127/2012)</t>
  </si>
  <si>
    <t xml:space="preserve">Pagamentos em atraso 
nos termos do n.º 1 do artigo 40.º da LOE 2024 </t>
  </si>
  <si>
    <t>Notas: 1 - Nos termos do artigo 1.º do DL n.º 65-A/2011; 2 - Apenas aplicável às entidades públicas reclassificadas</t>
  </si>
  <si>
    <t>Gastos com Comunicações</t>
  </si>
  <si>
    <t>Gastos anuais associados a Viaturas</t>
  </si>
  <si>
    <t>* Indicar o Despacho autorizador.</t>
  </si>
  <si>
    <t>** Especificar</t>
  </si>
  <si>
    <t>* Identificar a Instituição  junto da qual se encontram as disponibilidades e/ou aplicações financeiras, acrescentando as linhas necessárias.</t>
  </si>
  <si>
    <t>** Identificar os juros auferidos de todas as aplicações financeiras que se encontram junto da Banca Comercial.</t>
  </si>
  <si>
    <t>*** Identificar a(s) data(s) da entrega dos rendimentos das aplicações financeiras.</t>
  </si>
  <si>
    <t>Indemnizações compensatórias / COSP</t>
  </si>
  <si>
    <t>Aumentos de capital*</t>
  </si>
  <si>
    <t>Empréstimos diretos do Estado*</t>
  </si>
  <si>
    <t>Compensação pelas obrigações de Serviço Público</t>
  </si>
  <si>
    <t xml:space="preserve">Nota: </t>
  </si>
  <si>
    <t>* Considerar apenasos aumentos de capital cuja utilização tenha sido para fazer face a défice operacional</t>
  </si>
  <si>
    <t>1.º Trimestre</t>
  </si>
  <si>
    <t>2.º Trimestre</t>
  </si>
  <si>
    <t>3.º Trimestre</t>
  </si>
  <si>
    <t>4.º Trimestre</t>
  </si>
  <si>
    <t>Saídas  (reformas/outros)</t>
  </si>
  <si>
    <t xml:space="preserve">Contratações para substituição de saídas </t>
  </si>
  <si>
    <t>Novas contratações*</t>
  </si>
  <si>
    <t xml:space="preserve">(6) = (1)-(2)+(3)+(4)+(5) </t>
  </si>
  <si>
    <t>Autorizações Concedidas</t>
  </si>
  <si>
    <t>Contratualização de Serviço Público</t>
  </si>
  <si>
    <t>Informação Complementar</t>
  </si>
  <si>
    <t>Não utilização de cartão de crédito</t>
  </si>
  <si>
    <t>Despesas não documentadas ou confidenciais</t>
  </si>
  <si>
    <t>Estatuto do Gestor Público</t>
  </si>
  <si>
    <t>PMP a fornecedores e arrears</t>
  </si>
  <si>
    <t>Evolução do PMP</t>
  </si>
  <si>
    <t>Pagamentos em atraso</t>
  </si>
  <si>
    <t>Indicadores, metas e execução</t>
  </si>
  <si>
    <t>Compensações recebidas</t>
  </si>
  <si>
    <t>Eficiência operacional e gastos operacionais</t>
  </si>
  <si>
    <r>
      <t>Objetivos de gestão</t>
    </r>
    <r>
      <rPr>
        <vertAlign val="superscript"/>
        <sz val="9"/>
        <rFont val="Calibri"/>
        <family val="2"/>
        <scheme val="minor"/>
      </rPr>
      <t>(a)</t>
    </r>
  </si>
  <si>
    <t xml:space="preserve">Execução do PAO </t>
  </si>
  <si>
    <t>Plano de Investimentos</t>
  </si>
  <si>
    <t>Princípio da Unidade de Tesouraria do Estado</t>
  </si>
  <si>
    <t>Instruções:</t>
  </si>
  <si>
    <t>1. Preencher todas as folhas de cálculo.</t>
  </si>
  <si>
    <t>3. Os dados devem ser inseridos nas células amarelas.</t>
  </si>
  <si>
    <t>4. As células brancas contêm fórmulas.</t>
  </si>
  <si>
    <t>5. Por precaução, as folhas estão bloqueadas, para que não se apaguem as fórmulas por engano.</t>
  </si>
  <si>
    <t>6. Caso seja necessário, nomeadamente para introduzir linhas nas tabelas, é possível desbloquear a folha. Não tem password.</t>
  </si>
  <si>
    <t>7. Acrescentar quadros  auxiliares aos quadros constantes nas folhas 15 e 16, se necessário,  para uma melhor leitura dos números.</t>
  </si>
  <si>
    <t>8. Carregar o ficheiro excel no sistema de recolha de informação, aquando da disponibilização dos documentos de prestação de contas.</t>
  </si>
  <si>
    <t>2. Preencher todos os quadros e, os que não sejam aplicáveis, incluir a menção "Não aplicável".</t>
  </si>
  <si>
    <t>COSP</t>
  </si>
  <si>
    <t>Identificação da empresa</t>
  </si>
  <si>
    <t>Estrutura do ficheiro</t>
  </si>
  <si>
    <r>
      <rPr>
        <b/>
        <sz val="11"/>
        <color theme="0"/>
        <rFont val="Franklin Gothic Medium Cond"/>
        <family val="2"/>
      </rPr>
      <t xml:space="preserve">∆ </t>
    </r>
    <r>
      <rPr>
        <b/>
        <sz val="11"/>
        <color theme="0"/>
        <rFont val="Arial"/>
        <family val="2"/>
      </rPr>
      <t xml:space="preserve">Absol. </t>
    </r>
  </si>
  <si>
    <t>Gastos operacionais (GO)</t>
  </si>
  <si>
    <r>
      <t>Massa Salarial sem os efeitos de volume
(caso se tenha verificado um aumento ou diminuição líquida do nº de trabalhadores)</t>
    </r>
    <r>
      <rPr>
        <vertAlign val="superscript"/>
        <sz val="10"/>
        <color theme="1"/>
        <rFont val="Calibri"/>
        <family val="2"/>
        <scheme val="minor"/>
      </rPr>
      <t>a)</t>
    </r>
  </si>
  <si>
    <r>
      <rPr>
        <b/>
        <sz val="11"/>
        <color theme="0"/>
        <rFont val="Franklin Gothic Medium Cond"/>
        <family val="2"/>
      </rPr>
      <t>∆</t>
    </r>
    <r>
      <rPr>
        <b/>
        <sz val="11"/>
        <color theme="0"/>
        <rFont val="Calibri"/>
        <family val="2"/>
        <scheme val="minor"/>
      </rPr>
      <t xml:space="preserve"> Absol. </t>
    </r>
  </si>
  <si>
    <r>
      <t xml:space="preserve">     iii. (-) Acordo tripartido 2025-2028 sobre a valorização salarial e o crescimento económico</t>
    </r>
    <r>
      <rPr>
        <vertAlign val="superscript"/>
        <sz val="11"/>
        <rFont val="Calibri"/>
        <family val="2"/>
        <scheme val="minor"/>
      </rPr>
      <t>a)</t>
    </r>
  </si>
  <si>
    <r>
      <t>(5) Gastos associados à frota automóvel</t>
    </r>
    <r>
      <rPr>
        <vertAlign val="superscript"/>
        <sz val="11"/>
        <rFont val="Calibri"/>
        <family val="2"/>
        <scheme val="minor"/>
      </rPr>
      <t>b)</t>
    </r>
  </si>
  <si>
    <r>
      <t>Recursos Humanos e massa salarial</t>
    </r>
    <r>
      <rPr>
        <sz val="11"/>
        <color theme="1"/>
        <rFont val="Calibri"/>
        <family val="2"/>
        <scheme val="minor"/>
      </rPr>
      <t xml:space="preserve"> </t>
    </r>
  </si>
  <si>
    <t>N.º de membros dos órgãos sociais (OS)</t>
  </si>
  <si>
    <t>N.º de membros cargos de direção (CD)</t>
  </si>
  <si>
    <r>
      <t xml:space="preserve">Nota: </t>
    </r>
    <r>
      <rPr>
        <b/>
        <sz val="8"/>
        <rFont val="Calibri"/>
        <family val="2"/>
        <scheme val="minor"/>
      </rPr>
      <t xml:space="preserve">PAGAMENTOS EM ATRASO </t>
    </r>
    <r>
      <rPr>
        <sz val="8"/>
        <rFont val="Calibri"/>
        <family val="2"/>
        <scheme val="minor"/>
      </rPr>
      <t xml:space="preserve">são representados pelas contas a pagar que permaneçam nessa situação mais de 90 dias posteriormente à data de vencimento acordada ou especificada na fatura, contrato, ou documentos equivalentes.
</t>
    </r>
    <r>
      <rPr>
        <b/>
        <sz val="8"/>
        <rFont val="Calibri"/>
        <family val="2"/>
        <scheme val="minor"/>
      </rPr>
      <t xml:space="preserve">Excluem-se deste conceito: </t>
    </r>
    <r>
      <rPr>
        <sz val="8"/>
        <rFont val="Calibri"/>
        <family val="2"/>
        <scheme val="minor"/>
      </rPr>
      <t>as obrigações de pagamento objeto de impugnação judicial até que sobre elas seja proferida decisão final e executória; as situações de impossibilidade de cumprimento por ato imputável ao credor, e os montantes objeto de acordos de pagamento desde que o pagamento seja efetuado dentro dos prazos acordados, conforme establece o</t>
    </r>
    <r>
      <rPr>
        <b/>
        <sz val="8"/>
        <rFont val="Calibri"/>
        <family val="2"/>
        <scheme val="minor"/>
      </rPr>
      <t xml:space="preserve"> n.º 2 do artigo 4.º do Decreto-Lei n.º 127/2012, de 21 de junho.</t>
    </r>
  </si>
  <si>
    <r>
      <t>Resultado Operacional</t>
    </r>
    <r>
      <rPr>
        <vertAlign val="superscript"/>
        <sz val="11"/>
        <color rgb="FF000000"/>
        <rFont val="Calibri"/>
        <family val="2"/>
      </rPr>
      <t xml:space="preserve">1) </t>
    </r>
    <r>
      <rPr>
        <sz val="11"/>
        <color rgb="FF000000"/>
        <rFont val="Calibri"/>
        <family val="2"/>
      </rPr>
      <t>(EBIT)</t>
    </r>
  </si>
  <si>
    <r>
      <t>Volume de Negócios</t>
    </r>
    <r>
      <rPr>
        <vertAlign val="superscript"/>
        <sz val="11"/>
        <color rgb="FF000000"/>
        <rFont val="Calibri"/>
        <family val="2"/>
      </rPr>
      <t>2)</t>
    </r>
  </si>
  <si>
    <r>
      <t>Gastos Operacionais</t>
    </r>
    <r>
      <rPr>
        <vertAlign val="superscript"/>
        <sz val="11"/>
        <color rgb="FF000000"/>
        <rFont val="Calibri"/>
        <family val="2"/>
      </rPr>
      <t>3)</t>
    </r>
  </si>
  <si>
    <r>
      <t>Endividamento</t>
    </r>
    <r>
      <rPr>
        <vertAlign val="superscript"/>
        <sz val="10"/>
        <color rgb="FF000000"/>
        <rFont val="Calibri"/>
        <family val="2"/>
      </rPr>
      <t>4)</t>
    </r>
  </si>
  <si>
    <r>
      <t>Disponibilidades</t>
    </r>
    <r>
      <rPr>
        <i/>
        <vertAlign val="superscript"/>
        <sz val="11"/>
        <color rgb="FF000000"/>
        <rFont val="Calibri"/>
        <family val="2"/>
      </rPr>
      <t>6)</t>
    </r>
  </si>
  <si>
    <r>
      <t>…</t>
    </r>
    <r>
      <rPr>
        <vertAlign val="superscript"/>
        <sz val="11"/>
        <color rgb="FF000000"/>
        <rFont val="Calibri"/>
        <family val="2"/>
      </rPr>
      <t>7)</t>
    </r>
  </si>
  <si>
    <t>Identificação</t>
  </si>
  <si>
    <t>Ponto 3_ RH e Massa S</t>
  </si>
  <si>
    <t>Ponto 4 - Investimento PAO</t>
  </si>
  <si>
    <t>Ponto 5 - COSP</t>
  </si>
  <si>
    <t>Ponto 2 - Ef.Op</t>
  </si>
  <si>
    <t>Ponto 6 - Risco Fin.</t>
  </si>
  <si>
    <t>Ponto 7 - Endivid</t>
  </si>
  <si>
    <t>Ponto 8 - UTE</t>
  </si>
  <si>
    <t>Ponto 9 - PMP e arrears</t>
  </si>
  <si>
    <t>Ponto 10 - EGP</t>
  </si>
  <si>
    <t>Ponto 13 - Síntese</t>
  </si>
  <si>
    <t>Movimentos de Pessoal em 2025</t>
  </si>
  <si>
    <t>Variação 2025/2024</t>
  </si>
  <si>
    <t>Volume de Negócios</t>
  </si>
  <si>
    <t>Gastos Operacionais</t>
  </si>
  <si>
    <t>Rácio de Eficiência</t>
  </si>
  <si>
    <t>Variação de endividamento</t>
  </si>
  <si>
    <t>Outras metas de gestão relacionadas com a atividade da empresa</t>
  </si>
  <si>
    <t>Indicação da evolução dos RH</t>
  </si>
  <si>
    <t>Identificação do(s) Despacho(s) autorizador(es) do excecionamento (se aplicável)</t>
  </si>
  <si>
    <t>Artigos 32.º e 33.º do EGP</t>
  </si>
  <si>
    <t>Aplicação das normas de contratação pública pela empresa</t>
  </si>
  <si>
    <t xml:space="preserve">Procedimentos internos instituídos para a contratação de bens e serviços </t>
  </si>
  <si>
    <r>
      <t xml:space="preserve">Auditorias do Tribunal de Contas / IGF – Autoridade de Auditoria </t>
    </r>
    <r>
      <rPr>
        <vertAlign val="superscript"/>
        <sz val="9"/>
        <rFont val="Calibri"/>
        <family val="2"/>
        <scheme val="minor"/>
      </rPr>
      <t>(b)</t>
    </r>
  </si>
  <si>
    <t>Medidas implementadas para o cumprimento do relato relato sobre sustentabilidade (CSRD)</t>
  </si>
  <si>
    <t>N.º dos restantes trabalhadores (T, sem OS e sem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</si>
</sst>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quot;€&quot;* #,##0.00_);_(&quot;€&quot;* \(#,##0.00\);_(&quot;€&quot;* &quot;-&quot;??_);_(@_)"/>
    <numFmt numFmtId="166" formatCode="#,##0.00\ &quot;€&quot;"/>
    <numFmt numFmtId="167" formatCode="#,##0.00\ _€"/>
    <numFmt numFmtId="168" formatCode="#,##0\ &quot;€&quot;"/>
    <numFmt numFmtId="169" formatCode="#,##0.00&quot; p.p.&quot;"/>
  </numFmts>
  <fonts count="58">
    <font>
      <sz val="11"/>
      <color theme="1"/>
      <name val="Calibri"/>
      <family val="2"/>
      <scheme val="minor"/>
    </font>
    <font>
      <b/>
      <sz val="11"/>
      <color theme="0"/>
      <name val="Calibri"/>
      <family val="2"/>
      <scheme val="minor"/>
    </font>
    <font>
      <b/>
      <sz val="11"/>
      <name val="Calibri"/>
      <family val="2"/>
      <scheme val="minor"/>
    </font>
    <font>
      <sz val="11"/>
      <color theme="1" tint="0.34998626667073579"/>
      <name val="Calibri"/>
      <family val="2"/>
      <scheme val="minor"/>
    </font>
    <font>
      <b/>
      <sz val="11"/>
      <color theme="1" tint="0.34998626667073579"/>
      <name val="Calibri"/>
      <family val="2"/>
      <scheme val="minor"/>
    </font>
    <font>
      <sz val="12"/>
      <color theme="1"/>
      <name val="FounderySterling-Book "/>
      <family val="2"/>
    </font>
    <font>
      <b/>
      <sz val="9"/>
      <name val="Calibri"/>
      <family val="2"/>
      <scheme val="minor"/>
    </font>
    <font>
      <b/>
      <vertAlign val="superscript"/>
      <sz val="9"/>
      <name val="Calibri"/>
      <family val="2"/>
      <scheme val="minor"/>
    </font>
    <font>
      <sz val="9"/>
      <color theme="1"/>
      <name val="Calibri"/>
      <family val="2"/>
      <scheme val="minor"/>
    </font>
    <font>
      <b/>
      <sz val="10"/>
      <name val="Arial"/>
      <family val="2"/>
    </font>
    <font>
      <sz val="9"/>
      <name val="Calibri"/>
      <family val="2"/>
      <scheme val="minor"/>
    </font>
    <font>
      <vertAlign val="superscript"/>
      <sz val="9"/>
      <name val="Calibri"/>
      <family val="2"/>
      <scheme val="minor"/>
    </font>
    <font>
      <sz val="11"/>
      <name val="Calibri"/>
      <family val="2"/>
      <scheme val="minor"/>
    </font>
    <font>
      <b/>
      <sz val="9"/>
      <color theme="1"/>
      <name val="Calibri"/>
      <family val="2"/>
      <scheme val="minor"/>
    </font>
    <font>
      <b/>
      <sz val="12"/>
      <color theme="1"/>
      <name val="Calibri"/>
      <family val="2"/>
      <scheme val="minor"/>
    </font>
    <font>
      <b/>
      <sz val="12"/>
      <name val="Calibri"/>
      <family val="2"/>
      <scheme val="minor"/>
    </font>
    <font>
      <sz val="10"/>
      <name val="Calibri"/>
      <family val="2"/>
      <scheme val="minor"/>
    </font>
    <font>
      <b/>
      <sz val="11"/>
      <color rgb="FF000000"/>
      <name val="Calibri"/>
      <family val="2"/>
    </font>
    <font>
      <sz val="11"/>
      <color rgb="FF000000"/>
      <name val="Calibri"/>
      <family val="2"/>
    </font>
    <font>
      <i/>
      <sz val="11"/>
      <color rgb="FF000000"/>
      <name val="Calibri"/>
      <family val="2"/>
    </font>
    <font>
      <b/>
      <vertAlign val="superscript"/>
      <sz val="11"/>
      <color rgb="FF000000"/>
      <name val="Calibri"/>
      <family val="2"/>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font>
    <font>
      <sz val="10"/>
      <name val="Arial"/>
      <family val="2"/>
    </font>
    <font>
      <b/>
      <vertAlign val="superscript"/>
      <sz val="11"/>
      <name val="Calibri"/>
      <family val="2"/>
      <scheme val="minor"/>
    </font>
    <font>
      <sz val="10"/>
      <color theme="1"/>
      <name val="Calibri"/>
      <family val="2"/>
      <scheme val="minor"/>
    </font>
    <font>
      <vertAlign val="superscript"/>
      <sz val="10"/>
      <color theme="1"/>
      <name val="Calibri"/>
      <family val="2"/>
      <scheme val="minor"/>
    </font>
    <font>
      <b/>
      <sz val="11"/>
      <name val="Symbol"/>
      <family val="1"/>
      <charset val="2"/>
    </font>
    <font>
      <u/>
      <sz val="9"/>
      <name val="Calibri"/>
      <family val="2"/>
      <scheme val="minor"/>
    </font>
    <font>
      <sz val="11"/>
      <color theme="0"/>
      <name val="Calibri"/>
      <family val="2"/>
      <scheme val="minor"/>
    </font>
    <font>
      <sz val="10"/>
      <name val="Verdana"/>
      <family val="2"/>
    </font>
    <font>
      <sz val="10"/>
      <color indexed="23"/>
      <name val="Verdana"/>
      <family val="2"/>
    </font>
    <font>
      <sz val="8"/>
      <color indexed="23"/>
      <name val="Verdana"/>
      <family val="2"/>
    </font>
    <font>
      <sz val="14"/>
      <color theme="0"/>
      <name val="Century Gothic"/>
      <family val="2"/>
    </font>
    <font>
      <sz val="8"/>
      <color indexed="63"/>
      <name val="Verdana"/>
      <family val="2"/>
    </font>
    <font>
      <sz val="8"/>
      <name val="Calibri"/>
      <family val="2"/>
      <scheme val="minor"/>
    </font>
    <font>
      <b/>
      <sz val="14"/>
      <color theme="0"/>
      <name val="Calibri"/>
      <family val="2"/>
      <scheme val="minor"/>
    </font>
    <font>
      <b/>
      <sz val="12"/>
      <color theme="0"/>
      <name val="Calibri"/>
      <family val="2"/>
      <scheme val="minor"/>
    </font>
    <font>
      <b/>
      <sz val="14"/>
      <name val="Calibri"/>
      <family val="2"/>
      <scheme val="minor"/>
    </font>
    <font>
      <b/>
      <sz val="11"/>
      <color theme="0"/>
      <name val="Franklin Gothic Medium Cond"/>
      <family val="2"/>
    </font>
    <font>
      <b/>
      <sz val="11"/>
      <color theme="0"/>
      <name val="Arial"/>
      <family val="2"/>
    </font>
    <font>
      <b/>
      <sz val="10"/>
      <name val="Calibri"/>
      <family val="2"/>
      <scheme val="minor"/>
    </font>
    <font>
      <sz val="11"/>
      <color theme="0"/>
      <name val="Calibri"/>
      <family val="2"/>
    </font>
    <font>
      <vertAlign val="superscript"/>
      <sz val="11"/>
      <name val="Calibri"/>
      <family val="2"/>
      <scheme val="minor"/>
    </font>
    <font>
      <b/>
      <sz val="10"/>
      <color theme="1"/>
      <name val="Calibri"/>
      <family val="2"/>
      <scheme val="minor"/>
    </font>
    <font>
      <b/>
      <sz val="10"/>
      <color theme="0"/>
      <name val="Calibri"/>
      <family val="2"/>
      <scheme val="minor"/>
    </font>
    <font>
      <b/>
      <sz val="11"/>
      <color theme="0"/>
      <name val="Calibri"/>
      <family val="2"/>
    </font>
    <font>
      <i/>
      <sz val="11"/>
      <color theme="0"/>
      <name val="Calibri"/>
      <family val="2"/>
    </font>
    <font>
      <sz val="8"/>
      <color theme="1"/>
      <name val="Calibri"/>
      <family val="2"/>
      <scheme val="minor"/>
    </font>
    <font>
      <b/>
      <sz val="8"/>
      <name val="Calibri"/>
      <family val="2"/>
      <scheme val="minor"/>
    </font>
    <font>
      <b/>
      <sz val="9"/>
      <color theme="0"/>
      <name val="Calibri"/>
      <family val="2"/>
      <scheme val="minor"/>
    </font>
    <font>
      <vertAlign val="superscript"/>
      <sz val="11"/>
      <color rgb="FF000000"/>
      <name val="Calibri"/>
      <family val="2"/>
    </font>
    <font>
      <vertAlign val="superscript"/>
      <sz val="10"/>
      <color rgb="FF000000"/>
      <name val="Calibri"/>
      <family val="2"/>
    </font>
    <font>
      <i/>
      <vertAlign val="superscript"/>
      <sz val="11"/>
      <color rgb="FF000000"/>
      <name val="Calibri"/>
      <family val="2"/>
    </font>
    <font>
      <b/>
      <sz val="11"/>
      <color theme="0" tint="-0.34998626667073579"/>
      <name val="Calibri"/>
      <family val="2"/>
    </font>
    <font>
      <sz val="11"/>
      <color theme="0" tint="-0.34998626667073579"/>
      <name val="Calibri"/>
      <family val="2"/>
    </font>
  </fonts>
  <fills count="13">
    <fill>
      <patternFill patternType="none"/>
    </fill>
    <fill>
      <patternFill patternType="gray125"/>
    </fill>
    <fill>
      <patternFill patternType="solid">
        <fgColor rgb="FFA5A5A5"/>
      </patternFill>
    </fill>
    <fill>
      <patternFill patternType="solid">
        <fgColor rgb="FFFFF2CC"/>
        <bgColor indexed="64"/>
      </patternFill>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76933C"/>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DC79"/>
        <bgColor indexed="64"/>
      </patternFill>
    </fill>
    <fill>
      <patternFill patternType="solid">
        <fgColor theme="0" tint="-0.249977111117893"/>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right style="thin">
        <color theme="2" tint="-0.749961851863155"/>
      </right>
      <top style="thin">
        <color theme="2" tint="-0.749961851863155"/>
      </top>
      <bottom style="thin">
        <color theme="2" tint="-0.749961851863155"/>
      </bottom>
      <diagonal/>
    </border>
    <border>
      <left style="thin">
        <color theme="2" tint="-0.749961851863155"/>
      </left>
      <right style="thin">
        <color theme="2" tint="-0.749961851863155"/>
      </right>
      <top/>
      <bottom/>
      <diagonal/>
    </border>
    <border>
      <left style="thin">
        <color theme="2" tint="-0.749961851863155"/>
      </left>
      <right style="thin">
        <color indexed="64"/>
      </right>
      <top/>
      <bottom/>
      <diagonal/>
    </border>
    <border>
      <left style="thin">
        <color theme="2" tint="-0.749961851863155"/>
      </left>
      <right style="thin">
        <color theme="2" tint="-0.749961851863155"/>
      </right>
      <top/>
      <bottom style="thin">
        <color indexed="64"/>
      </bottom>
      <diagonal/>
    </border>
    <border>
      <left style="thin">
        <color indexed="64"/>
      </left>
      <right/>
      <top style="thin">
        <color indexed="64"/>
      </top>
      <bottom style="thin">
        <color theme="2" tint="-0.749961851863155"/>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theme="2" tint="-0.749961851863155"/>
      </left>
      <right style="thin">
        <color indexed="64"/>
      </right>
      <top style="thin">
        <color indexed="64"/>
      </top>
      <bottom style="thin">
        <color theme="2" tint="-0.749961851863155"/>
      </bottom>
      <diagonal/>
    </border>
    <border>
      <left style="thin">
        <color theme="2" tint="-0.749961851863155"/>
      </left>
      <right style="thin">
        <color indexed="64"/>
      </right>
      <top style="thin">
        <color theme="2" tint="-0.749961851863155"/>
      </top>
      <bottom style="thin">
        <color theme="2" tint="-0.749961851863155"/>
      </bottom>
      <diagonal/>
    </border>
    <border>
      <left/>
      <right style="thin">
        <color indexed="64"/>
      </right>
      <top/>
      <bottom/>
      <diagonal/>
    </border>
    <border>
      <left style="thin">
        <color indexed="64"/>
      </left>
      <right style="thin">
        <color indexed="64"/>
      </right>
      <top/>
      <bottom/>
      <diagonal/>
    </border>
    <border>
      <left style="thin">
        <color theme="2" tint="-0.749961851863155"/>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764000366222"/>
      </left>
      <right/>
      <top/>
      <bottom/>
      <diagonal/>
    </border>
    <border>
      <left/>
      <right style="thin">
        <color theme="0" tint="-0.1498764000366222"/>
      </right>
      <top/>
      <bottom/>
      <diagonal/>
    </border>
    <border>
      <left style="thin">
        <color theme="0" tint="-0.1498764000366222"/>
      </left>
      <right/>
      <top/>
      <bottom style="thin">
        <color theme="0" tint="-0.1498764000366222"/>
      </bottom>
      <diagonal/>
    </border>
    <border>
      <left/>
      <right/>
      <top/>
      <bottom style="thin">
        <color theme="0" tint="-0.1498764000366222"/>
      </bottom>
      <diagonal/>
    </border>
    <border>
      <left/>
      <right style="thin">
        <color theme="0" tint="-0.1498764000366222"/>
      </right>
      <top/>
      <bottom style="thin">
        <color theme="0" tint="-0.1498764000366222"/>
      </bottom>
      <diagonal/>
    </border>
    <border>
      <left style="thin">
        <color theme="0" tint="-0.1498458815271462"/>
      </left>
      <right style="thin">
        <color theme="0" tint="-0.1498458815271462"/>
      </right>
      <top style="thin">
        <color theme="0" tint="-0.1498458815271462"/>
      </top>
      <bottom style="hair">
        <color theme="0" tint="-0.14981536301767021"/>
      </bottom>
      <diagonal/>
    </border>
    <border>
      <left style="thin">
        <color theme="0" tint="-0.1498458815271462"/>
      </left>
      <right style="thin">
        <color theme="0" tint="-0.1498458815271462"/>
      </right>
      <top style="hair">
        <color theme="0" tint="-0.14981536301767021"/>
      </top>
      <bottom style="hair">
        <color theme="0" tint="-0.14981536301767021"/>
      </bottom>
      <diagonal/>
    </border>
    <border>
      <left style="thin">
        <color theme="0" tint="-0.1498458815271462"/>
      </left>
      <right style="thin">
        <color theme="0" tint="-0.1498458815271462"/>
      </right>
      <top style="hair">
        <color theme="0" tint="-0.14981536301767021"/>
      </top>
      <bottom style="thin">
        <color theme="0" tint="-0.1498458815271462"/>
      </bottom>
      <diagonal/>
    </border>
    <border>
      <left style="thin">
        <color theme="0"/>
      </left>
      <right style="thin">
        <color theme="0"/>
      </right>
      <top style="thin">
        <color theme="0"/>
      </top>
      <bottom style="thin">
        <color theme="0"/>
      </bottom>
      <diagonal/>
    </border>
    <border>
      <left style="thin">
        <color theme="0" tint="-0.14996795556505021"/>
      </left>
      <right style="thin">
        <color theme="0"/>
      </right>
      <top style="thin">
        <color theme="0" tint="-0.14996795556505021"/>
      </top>
      <bottom style="thin">
        <color theme="0" tint="-0.14996795556505021"/>
      </bottom>
      <diagonal/>
    </border>
    <border>
      <left style="thin">
        <color theme="0"/>
      </left>
      <right style="thin">
        <color theme="0"/>
      </right>
      <top style="thin">
        <color theme="0" tint="-0.14996795556505021"/>
      </top>
      <bottom style="thin">
        <color theme="0" tint="-0.14996795556505021"/>
      </bottom>
      <diagonal/>
    </border>
    <border>
      <left style="thin">
        <color theme="0"/>
      </left>
      <right style="thin">
        <color theme="0" tint="-0.14996795556505021"/>
      </right>
      <top style="thin">
        <color theme="0" tint="-0.14996795556505021"/>
      </top>
      <bottom style="thin">
        <color theme="0" tint="-0.14996795556505021"/>
      </bottom>
      <diagonal/>
    </border>
    <border>
      <left style="thin">
        <color theme="0" tint="-4.9989318521683403E-2"/>
      </left>
      <right style="thin">
        <color theme="0"/>
      </right>
      <top style="thin">
        <color theme="0" tint="-4.9989318521683403E-2"/>
      </top>
      <bottom style="thin">
        <color theme="0" tint="-4.9989318521683403E-2"/>
      </bottom>
      <diagonal/>
    </border>
    <border>
      <left style="thin">
        <color theme="0"/>
      </left>
      <right style="thin">
        <color theme="0"/>
      </right>
      <top style="thin">
        <color theme="0" tint="-4.9989318521683403E-2"/>
      </top>
      <bottom style="thin">
        <color theme="0" tint="-4.9989318521683403E-2"/>
      </bottom>
      <diagonal/>
    </border>
    <border>
      <left style="thin">
        <color theme="0"/>
      </left>
      <right style="thin">
        <color theme="0" tint="-4.9989318521683403E-2"/>
      </right>
      <top style="thin">
        <color theme="0" tint="-4.9989318521683403E-2"/>
      </top>
      <bottom style="thin">
        <color theme="0" tint="-4.9989318521683403E-2"/>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left>
      <right style="thin">
        <color theme="0" tint="-0.34998626667073579"/>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left>
      <right style="thin">
        <color theme="0" tint="-0.34998626667073579"/>
      </right>
      <top style="thin">
        <color theme="0"/>
      </top>
      <bottom style="thin">
        <color theme="0"/>
      </bottom>
      <diagonal/>
    </border>
    <border>
      <left style="thin">
        <color theme="0" tint="-0.34998626667073579"/>
      </left>
      <right style="thin">
        <color theme="0"/>
      </right>
      <top style="thin">
        <color theme="0"/>
      </top>
      <bottom style="thin">
        <color theme="0" tint="-0.34998626667073579"/>
      </bottom>
      <diagonal/>
    </border>
    <border>
      <left style="thin">
        <color theme="0"/>
      </left>
      <right style="thin">
        <color theme="0"/>
      </right>
      <top style="thin">
        <color theme="0"/>
      </top>
      <bottom style="thin">
        <color theme="0" tint="-0.34998626667073579"/>
      </bottom>
      <diagonal/>
    </border>
    <border>
      <left style="thin">
        <color theme="0"/>
      </left>
      <right style="thin">
        <color theme="0" tint="-0.34998626667073579"/>
      </right>
      <top style="thin">
        <color theme="0"/>
      </top>
      <bottom style="thin">
        <color theme="0" tint="-0.34998626667073579"/>
      </bottom>
      <diagonal/>
    </border>
  </borders>
  <cellStyleXfs count="8">
    <xf numFmtId="0" fontId="0" fillId="0" borderId="0"/>
    <xf numFmtId="0" fontId="1" fillId="2" borderId="1" applyNumberFormat="0" applyAlignment="0" applyProtection="0"/>
    <xf numFmtId="0" fontId="5" fillId="0" borderId="0"/>
    <xf numFmtId="0" fontId="22" fillId="0" borderId="0"/>
    <xf numFmtId="165" fontId="22" fillId="0" borderId="0" applyFont="0" applyFill="0" applyBorder="0" applyAlignment="0" applyProtection="0"/>
    <xf numFmtId="0" fontId="23" fillId="0" borderId="0" applyNumberFormat="0" applyFill="0" applyBorder="0" applyAlignment="0" applyProtection="0"/>
    <xf numFmtId="9" fontId="22" fillId="0" borderId="0" applyFont="0" applyFill="0" applyBorder="0" applyAlignment="0" applyProtection="0"/>
    <xf numFmtId="0" fontId="32" fillId="0" borderId="0"/>
  </cellStyleXfs>
  <cellXfs count="303">
    <xf numFmtId="0" fontId="0" fillId="0" borderId="0" xfId="0"/>
    <xf numFmtId="0" fontId="3" fillId="0" borderId="0" xfId="0" applyFont="1" applyFill="1"/>
    <xf numFmtId="0" fontId="8" fillId="0" borderId="0" xfId="0" applyFont="1"/>
    <xf numFmtId="0" fontId="0" fillId="0" borderId="0" xfId="0" applyFill="1"/>
    <xf numFmtId="0" fontId="9" fillId="0" borderId="0" xfId="0" applyFont="1" applyFill="1" applyAlignment="1">
      <alignment horizontal="right" wrapText="1"/>
    </xf>
    <xf numFmtId="0" fontId="4" fillId="0" borderId="0" xfId="1" applyFont="1" applyFill="1" applyBorder="1" applyAlignment="1">
      <alignment horizontal="center" vertical="center"/>
    </xf>
    <xf numFmtId="0" fontId="3" fillId="0" borderId="0" xfId="0" applyFont="1" applyFill="1" applyAlignment="1">
      <alignment vertical="center"/>
    </xf>
    <xf numFmtId="0" fontId="14" fillId="0" borderId="0" xfId="0" applyFont="1"/>
    <xf numFmtId="0" fontId="15" fillId="0" borderId="0" xfId="0" applyFont="1" applyFill="1"/>
    <xf numFmtId="0" fontId="0" fillId="0" borderId="0" xfId="0" applyFont="1"/>
    <xf numFmtId="0" fontId="0" fillId="0" borderId="0" xfId="0" applyFont="1" applyAlignment="1">
      <alignment vertical="center"/>
    </xf>
    <xf numFmtId="0" fontId="8" fillId="0" borderId="0" xfId="0" applyFont="1" applyFill="1"/>
    <xf numFmtId="0" fontId="6" fillId="0" borderId="9" xfId="0" applyFont="1" applyFill="1" applyBorder="1" applyAlignment="1">
      <alignment vertical="center"/>
    </xf>
    <xf numFmtId="0" fontId="6" fillId="0" borderId="9" xfId="0" applyFont="1" applyFill="1" applyBorder="1" applyAlignment="1">
      <alignment horizontal="left" vertical="center"/>
    </xf>
    <xf numFmtId="0" fontId="6" fillId="0" borderId="9" xfId="0" applyFont="1" applyFill="1" applyBorder="1" applyAlignment="1">
      <alignment vertical="center" wrapText="1"/>
    </xf>
    <xf numFmtId="0" fontId="3" fillId="0" borderId="0" xfId="0" applyFont="1" applyFill="1" applyBorder="1"/>
    <xf numFmtId="0" fontId="12" fillId="0" borderId="0" xfId="0" applyFont="1" applyFill="1"/>
    <xf numFmtId="0" fontId="17" fillId="0" borderId="0" xfId="0" applyFont="1" applyBorder="1" applyAlignment="1">
      <alignment horizontal="lef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0" fillId="0" borderId="0" xfId="0" applyFont="1" applyFill="1" applyAlignment="1">
      <alignment horizontal="right"/>
    </xf>
    <xf numFmtId="0" fontId="2" fillId="0" borderId="0" xfId="1" applyFont="1" applyFill="1" applyBorder="1" applyAlignment="1">
      <alignment horizontal="center" vertical="center" wrapText="1"/>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left"/>
    </xf>
    <xf numFmtId="3" fontId="12" fillId="0" borderId="0" xfId="1" applyNumberFormat="1" applyFont="1" applyFill="1" applyBorder="1" applyAlignment="1">
      <alignment horizontal="center"/>
    </xf>
    <xf numFmtId="164" fontId="12" fillId="0" borderId="0" xfId="1" applyNumberFormat="1" applyFont="1" applyFill="1" applyBorder="1" applyAlignment="1">
      <alignment horizontal="center"/>
    </xf>
    <xf numFmtId="0" fontId="15" fillId="0" borderId="0" xfId="0" applyFont="1" applyFill="1" applyAlignment="1">
      <alignment vertical="center"/>
    </xf>
    <xf numFmtId="0" fontId="0" fillId="5" borderId="0" xfId="0" applyFill="1"/>
    <xf numFmtId="0" fontId="8" fillId="0" borderId="0" xfId="0" applyFont="1" applyBorder="1" applyAlignment="1">
      <alignment vertical="center"/>
    </xf>
    <xf numFmtId="0" fontId="8" fillId="0" borderId="0" xfId="0" applyFont="1" applyAlignment="1"/>
    <xf numFmtId="0" fontId="15" fillId="5" borderId="0" xfId="0" applyFont="1" applyFill="1"/>
    <xf numFmtId="0" fontId="23" fillId="0" borderId="0" xfId="5"/>
    <xf numFmtId="0" fontId="12" fillId="5" borderId="0" xfId="0" applyFont="1" applyFill="1"/>
    <xf numFmtId="0" fontId="10" fillId="0" borderId="0" xfId="0" applyFont="1" applyAlignment="1">
      <alignment vertical="center"/>
    </xf>
    <xf numFmtId="0" fontId="12" fillId="0" borderId="0" xfId="0" applyFont="1" applyBorder="1"/>
    <xf numFmtId="0" fontId="12" fillId="0" borderId="0" xfId="0" applyFont="1"/>
    <xf numFmtId="0" fontId="12" fillId="0" borderId="0" xfId="0" applyFont="1" applyBorder="1" applyAlignment="1">
      <alignment wrapText="1"/>
    </xf>
    <xf numFmtId="0" fontId="10" fillId="0" borderId="9" xfId="0" applyFont="1" applyFill="1" applyBorder="1" applyAlignment="1">
      <alignment horizontal="left" vertical="center" indent="1"/>
    </xf>
    <xf numFmtId="0" fontId="6" fillId="0" borderId="10" xfId="0" applyFont="1" applyFill="1" applyBorder="1" applyAlignment="1">
      <alignment vertical="center"/>
    </xf>
    <xf numFmtId="0" fontId="0" fillId="0" borderId="0" xfId="0" applyProtection="1">
      <protection locked="0"/>
    </xf>
    <xf numFmtId="0" fontId="10" fillId="3" borderId="3" xfId="0" applyFont="1" applyFill="1" applyBorder="1" applyAlignment="1" applyProtection="1">
      <alignment vertical="center"/>
      <protection locked="0"/>
    </xf>
    <xf numFmtId="0" fontId="10" fillId="3" borderId="3"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4" xfId="0" applyFont="1" applyFill="1" applyBorder="1" applyAlignment="1" applyProtection="1">
      <alignment vertical="center" wrapText="1"/>
      <protection locked="0"/>
    </xf>
    <xf numFmtId="0" fontId="10" fillId="3" borderId="13" xfId="0" applyFont="1" applyFill="1" applyBorder="1" applyAlignment="1" applyProtection="1">
      <alignment vertical="center" wrapText="1"/>
      <protection locked="0"/>
    </xf>
    <xf numFmtId="0" fontId="10" fillId="3" borderId="14" xfId="0" quotePrefix="1" applyFont="1" applyFill="1" applyBorder="1" applyAlignment="1" applyProtection="1">
      <alignment horizontal="center" vertical="center" wrapText="1"/>
      <protection locked="0"/>
    </xf>
    <xf numFmtId="0" fontId="10" fillId="3" borderId="4" xfId="0" applyFont="1" applyFill="1" applyBorder="1" applyAlignment="1" applyProtection="1">
      <alignment wrapText="1"/>
      <protection locked="0"/>
    </xf>
    <xf numFmtId="0" fontId="10" fillId="3" borderId="4" xfId="0" applyFont="1" applyFill="1" applyBorder="1" applyAlignment="1" applyProtection="1">
      <alignment horizontal="left"/>
      <protection locked="0"/>
    </xf>
    <xf numFmtId="0" fontId="10" fillId="3" borderId="15" xfId="0" applyFont="1" applyFill="1" applyBorder="1" applyAlignment="1" applyProtection="1">
      <alignment horizontal="left"/>
      <protection locked="0"/>
    </xf>
    <xf numFmtId="0" fontId="6" fillId="4" borderId="6" xfId="0" applyFont="1" applyFill="1" applyBorder="1" applyAlignment="1">
      <alignment horizontal="center" vertical="center"/>
    </xf>
    <xf numFmtId="0" fontId="6" fillId="4" borderId="2" xfId="0" applyFont="1" applyFill="1" applyBorder="1" applyAlignment="1">
      <alignment horizontal="center" vertical="center"/>
    </xf>
    <xf numFmtId="0" fontId="12" fillId="0" borderId="0" xfId="1" applyNumberFormat="1" applyFont="1" applyFill="1" applyBorder="1" applyAlignment="1" applyProtection="1">
      <alignment horizontal="center"/>
      <protection locked="0"/>
    </xf>
    <xf numFmtId="0" fontId="6" fillId="4" borderId="19"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0" borderId="0" xfId="0" applyFont="1" applyFill="1" applyBorder="1" applyAlignment="1">
      <alignment vertical="center"/>
    </xf>
    <xf numFmtId="0" fontId="10" fillId="0" borderId="0" xfId="0" applyFont="1" applyFill="1" applyBorder="1" applyAlignment="1">
      <alignment horizontal="left" vertical="center" indent="1"/>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20" xfId="0" applyFont="1" applyFill="1" applyBorder="1" applyAlignment="1">
      <alignment vertical="center"/>
    </xf>
    <xf numFmtId="0" fontId="8" fillId="5" borderId="0" xfId="0" applyFont="1" applyFill="1"/>
    <xf numFmtId="0" fontId="33" fillId="0" borderId="0" xfId="7" applyFont="1"/>
    <xf numFmtId="0" fontId="34" fillId="0" borderId="0" xfId="7" applyFont="1" applyAlignment="1" applyProtection="1">
      <alignment horizontal="left" vertical="top"/>
      <protection locked="0"/>
    </xf>
    <xf numFmtId="0" fontId="34" fillId="0" borderId="0" xfId="7" applyFont="1"/>
    <xf numFmtId="0" fontId="36" fillId="0" borderId="0" xfId="7" applyFont="1" applyAlignment="1">
      <alignment horizontal="left" vertical="top"/>
    </xf>
    <xf numFmtId="0" fontId="33" fillId="0" borderId="0" xfId="7" applyFont="1" applyProtection="1">
      <protection locked="0"/>
    </xf>
    <xf numFmtId="0" fontId="34" fillId="0" borderId="0" xfId="7" applyFont="1" applyFill="1"/>
    <xf numFmtId="0" fontId="36" fillId="0" borderId="0" xfId="7" applyFont="1" applyFill="1" applyAlignment="1">
      <alignment horizontal="left" vertical="top"/>
    </xf>
    <xf numFmtId="0" fontId="36" fillId="0" borderId="0" xfId="7" applyFont="1" applyFill="1"/>
    <xf numFmtId="0" fontId="22" fillId="0" borderId="0" xfId="0" applyFont="1" applyFill="1"/>
    <xf numFmtId="0" fontId="38" fillId="6" borderId="29" xfId="7" applyFont="1" applyFill="1" applyBorder="1" applyAlignment="1">
      <alignment vertical="center"/>
    </xf>
    <xf numFmtId="0" fontId="38" fillId="6" borderId="29" xfId="7" applyFont="1" applyFill="1" applyBorder="1" applyAlignment="1">
      <alignment horizontal="center" vertical="center"/>
    </xf>
    <xf numFmtId="0" fontId="40" fillId="5" borderId="0" xfId="0" applyFont="1" applyFill="1"/>
    <xf numFmtId="0" fontId="12" fillId="5" borderId="34" xfId="0" applyFont="1" applyFill="1" applyBorder="1"/>
    <xf numFmtId="0" fontId="0" fillId="0" borderId="35" xfId="0" applyBorder="1"/>
    <xf numFmtId="0" fontId="12" fillId="5" borderId="37" xfId="0" applyFont="1" applyFill="1" applyBorder="1"/>
    <xf numFmtId="0" fontId="0" fillId="5" borderId="34" xfId="0" applyFill="1" applyBorder="1"/>
    <xf numFmtId="0" fontId="0" fillId="5" borderId="35" xfId="0" applyFill="1" applyBorder="1"/>
    <xf numFmtId="0" fontId="23" fillId="0" borderId="0" xfId="5" applyFont="1"/>
    <xf numFmtId="0" fontId="22" fillId="0" borderId="0" xfId="0" applyFont="1"/>
    <xf numFmtId="0" fontId="1" fillId="8" borderId="33" xfId="0" applyFont="1" applyFill="1" applyBorder="1"/>
    <xf numFmtId="0" fontId="22" fillId="0" borderId="35" xfId="0" applyFont="1" applyBorder="1"/>
    <xf numFmtId="0" fontId="21" fillId="0" borderId="0" xfId="0" applyFont="1"/>
    <xf numFmtId="0" fontId="1" fillId="8" borderId="32" xfId="1" applyFont="1" applyFill="1" applyBorder="1" applyAlignment="1">
      <alignment horizontal="center" vertical="center"/>
    </xf>
    <xf numFmtId="49" fontId="12" fillId="9" borderId="32" xfId="2" applyNumberFormat="1" applyFont="1" applyFill="1" applyBorder="1" applyAlignment="1" applyProtection="1">
      <alignment horizontal="left" vertical="center" wrapText="1" indent="2"/>
    </xf>
    <xf numFmtId="0" fontId="1" fillId="9" borderId="32" xfId="1" applyFont="1" applyFill="1" applyBorder="1" applyAlignment="1">
      <alignment horizontal="center" vertical="center" wrapText="1"/>
    </xf>
    <xf numFmtId="0" fontId="1" fillId="9" borderId="32" xfId="1" applyFont="1" applyFill="1" applyBorder="1" applyAlignment="1">
      <alignment horizontal="center" vertical="center"/>
    </xf>
    <xf numFmtId="0" fontId="22" fillId="0" borderId="0" xfId="0" applyFont="1" applyAlignment="1">
      <alignment vertical="center"/>
    </xf>
    <xf numFmtId="49" fontId="12" fillId="7" borderId="32" xfId="1" applyNumberFormat="1" applyFont="1" applyFill="1" applyBorder="1" applyAlignment="1">
      <alignment horizontal="left" vertical="center" indent="3"/>
    </xf>
    <xf numFmtId="166" fontId="12" fillId="11" borderId="32" xfId="1" applyNumberFormat="1" applyFont="1" applyFill="1" applyBorder="1" applyAlignment="1" applyProtection="1">
      <alignment horizontal="center" vertical="center"/>
      <protection locked="0"/>
    </xf>
    <xf numFmtId="167" fontId="24" fillId="7" borderId="32" xfId="1" applyNumberFormat="1" applyFont="1" applyFill="1" applyBorder="1" applyAlignment="1">
      <alignment horizontal="center" vertical="center"/>
    </xf>
    <xf numFmtId="164" fontId="12" fillId="7" borderId="32" xfId="6" applyNumberFormat="1" applyFont="1" applyFill="1" applyBorder="1" applyAlignment="1">
      <alignment horizontal="center" vertical="center"/>
    </xf>
    <xf numFmtId="166" fontId="12" fillId="9" borderId="32" xfId="1" applyNumberFormat="1" applyFont="1" applyFill="1" applyBorder="1" applyAlignment="1" applyProtection="1">
      <alignment horizontal="center" vertical="center"/>
      <protection locked="0"/>
    </xf>
    <xf numFmtId="167" fontId="24" fillId="9" borderId="32" xfId="1" applyNumberFormat="1" applyFont="1" applyFill="1" applyBorder="1" applyAlignment="1">
      <alignment horizontal="center" vertical="center"/>
    </xf>
    <xf numFmtId="164" fontId="12" fillId="9" borderId="32" xfId="6" applyNumberFormat="1" applyFont="1" applyFill="1" applyBorder="1" applyAlignment="1">
      <alignment horizontal="center" vertical="center"/>
    </xf>
    <xf numFmtId="49" fontId="12" fillId="7" borderId="32" xfId="1" applyNumberFormat="1" applyFont="1" applyFill="1" applyBorder="1" applyAlignment="1">
      <alignment horizontal="left" vertical="center" indent="2"/>
    </xf>
    <xf numFmtId="49" fontId="12" fillId="10" borderId="32" xfId="2" applyNumberFormat="1" applyFont="1" applyFill="1" applyBorder="1" applyAlignment="1" applyProtection="1">
      <alignment horizontal="left" vertical="center" wrapText="1"/>
    </xf>
    <xf numFmtId="166" fontId="12" fillId="10" borderId="32" xfId="1" applyNumberFormat="1" applyFont="1" applyFill="1" applyBorder="1" applyAlignment="1" applyProtection="1">
      <alignment horizontal="center" vertical="center"/>
      <protection locked="0"/>
    </xf>
    <xf numFmtId="167" fontId="24" fillId="10" borderId="32" xfId="1" applyNumberFormat="1" applyFont="1" applyFill="1" applyBorder="1" applyAlignment="1">
      <alignment horizontal="center" vertical="center"/>
    </xf>
    <xf numFmtId="164" fontId="12" fillId="10" borderId="32" xfId="6" applyNumberFormat="1" applyFont="1" applyFill="1" applyBorder="1" applyAlignment="1">
      <alignment horizontal="center" vertical="center"/>
    </xf>
    <xf numFmtId="49" fontId="12" fillId="10" borderId="32" xfId="1" applyNumberFormat="1" applyFont="1" applyFill="1" applyBorder="1" applyAlignment="1">
      <alignment horizontal="left" vertical="center"/>
    </xf>
    <xf numFmtId="0" fontId="31" fillId="6" borderId="32" xfId="1" applyFont="1" applyFill="1" applyBorder="1" applyAlignment="1">
      <alignment horizontal="left" vertical="center" wrapText="1"/>
    </xf>
    <xf numFmtId="164" fontId="31" fillId="6" borderId="32" xfId="6" applyNumberFormat="1" applyFont="1" applyFill="1" applyBorder="1" applyAlignment="1" applyProtection="1">
      <alignment horizontal="center" vertical="center"/>
      <protection locked="0"/>
    </xf>
    <xf numFmtId="167" fontId="44" fillId="6" borderId="32" xfId="1" applyNumberFormat="1" applyFont="1" applyFill="1" applyBorder="1" applyAlignment="1">
      <alignment horizontal="center" vertical="center"/>
    </xf>
    <xf numFmtId="164" fontId="31" fillId="6" borderId="32" xfId="6" applyNumberFormat="1" applyFont="1" applyFill="1" applyBorder="1" applyAlignment="1">
      <alignment horizontal="center" vertical="center"/>
    </xf>
    <xf numFmtId="0" fontId="2" fillId="0" borderId="0" xfId="1" applyFont="1" applyFill="1" applyBorder="1" applyAlignment="1">
      <alignment horizontal="left" vertical="center" wrapText="1"/>
    </xf>
    <xf numFmtId="166" fontId="12" fillId="0" borderId="0" xfId="1" applyNumberFormat="1" applyFont="1" applyFill="1" applyBorder="1" applyAlignment="1" applyProtection="1">
      <alignment horizontal="center" vertical="center"/>
      <protection locked="0"/>
    </xf>
    <xf numFmtId="167" fontId="24" fillId="0" borderId="0" xfId="1" applyNumberFormat="1" applyFont="1" applyFill="1" applyBorder="1" applyAlignment="1">
      <alignment horizontal="center" vertical="center"/>
    </xf>
    <xf numFmtId="10" fontId="12" fillId="0" borderId="0" xfId="1" applyNumberFormat="1" applyFont="1" applyFill="1" applyBorder="1" applyAlignment="1">
      <alignment horizontal="center" vertical="center"/>
    </xf>
    <xf numFmtId="0" fontId="22" fillId="0" borderId="0" xfId="0" applyFont="1" applyBorder="1" applyAlignment="1">
      <alignment vertical="center"/>
    </xf>
    <xf numFmtId="166" fontId="12" fillId="10" borderId="32" xfId="1" applyNumberFormat="1" applyFont="1" applyFill="1" applyBorder="1" applyAlignment="1">
      <alignment horizontal="center" vertical="center" wrapText="1"/>
    </xf>
    <xf numFmtId="0" fontId="12" fillId="10" borderId="32" xfId="1" applyFont="1" applyFill="1" applyBorder="1" applyAlignment="1">
      <alignment horizontal="center" vertical="center"/>
    </xf>
    <xf numFmtId="49" fontId="12" fillId="7" borderId="32" xfId="1" applyNumberFormat="1" applyFont="1" applyFill="1" applyBorder="1" applyAlignment="1">
      <alignment horizontal="left" vertical="center" indent="1"/>
    </xf>
    <xf numFmtId="0" fontId="12" fillId="7" borderId="32" xfId="1" applyNumberFormat="1" applyFont="1" applyFill="1" applyBorder="1" applyAlignment="1">
      <alignment horizontal="center" vertical="center"/>
    </xf>
    <xf numFmtId="49" fontId="12" fillId="7" borderId="32" xfId="1" applyNumberFormat="1" applyFont="1" applyFill="1" applyBorder="1" applyAlignment="1">
      <alignment horizontal="left" vertical="center" wrapText="1" indent="1"/>
    </xf>
    <xf numFmtId="49" fontId="12" fillId="9" borderId="32" xfId="1" applyNumberFormat="1" applyFont="1" applyFill="1" applyBorder="1" applyAlignment="1">
      <alignment horizontal="left" vertical="center" wrapText="1"/>
    </xf>
    <xf numFmtId="166" fontId="12" fillId="9" borderId="32" xfId="1" applyNumberFormat="1" applyFont="1" applyFill="1" applyBorder="1" applyAlignment="1">
      <alignment horizontal="center" vertical="center" wrapText="1"/>
    </xf>
    <xf numFmtId="0" fontId="12" fillId="9" borderId="32" xfId="1" applyNumberFormat="1" applyFont="1" applyFill="1" applyBorder="1" applyAlignment="1">
      <alignment horizontal="center" vertical="center"/>
    </xf>
    <xf numFmtId="49" fontId="12" fillId="9" borderId="32" xfId="1" applyNumberFormat="1" applyFont="1" applyFill="1" applyBorder="1" applyAlignment="1">
      <alignment vertical="center"/>
    </xf>
    <xf numFmtId="49" fontId="12" fillId="7" borderId="32" xfId="1" applyNumberFormat="1" applyFont="1" applyFill="1" applyBorder="1" applyAlignment="1">
      <alignment vertical="center"/>
    </xf>
    <xf numFmtId="49" fontId="12" fillId="7" borderId="32" xfId="1" applyNumberFormat="1" applyFont="1" applyFill="1" applyBorder="1" applyAlignment="1">
      <alignment horizontal="left" vertical="center"/>
    </xf>
    <xf numFmtId="0" fontId="12" fillId="7" borderId="32" xfId="1" applyFont="1" applyFill="1" applyBorder="1" applyAlignment="1">
      <alignment horizontal="left" vertical="center" wrapText="1"/>
    </xf>
    <xf numFmtId="10" fontId="12" fillId="7" borderId="32" xfId="1" applyNumberFormat="1" applyFont="1" applyFill="1" applyBorder="1" applyAlignment="1">
      <alignment horizontal="center" vertical="center"/>
    </xf>
    <xf numFmtId="0" fontId="22" fillId="5" borderId="0" xfId="0" applyFont="1" applyFill="1"/>
    <xf numFmtId="0" fontId="23" fillId="5" borderId="0" xfId="5" applyFont="1" applyFill="1"/>
    <xf numFmtId="0" fontId="22" fillId="5" borderId="34" xfId="0" applyFont="1" applyFill="1" applyBorder="1"/>
    <xf numFmtId="0" fontId="22" fillId="5" borderId="35" xfId="0" applyFont="1" applyFill="1" applyBorder="1"/>
    <xf numFmtId="0" fontId="21" fillId="5" borderId="0" xfId="0" applyFont="1" applyFill="1"/>
    <xf numFmtId="0" fontId="8" fillId="5" borderId="0" xfId="0" applyFont="1" applyFill="1" applyBorder="1"/>
    <xf numFmtId="0" fontId="22" fillId="5" borderId="0" xfId="0" applyFont="1" applyFill="1" applyBorder="1"/>
    <xf numFmtId="0" fontId="16" fillId="7" borderId="32" xfId="1" applyFont="1" applyFill="1" applyBorder="1" applyAlignment="1">
      <alignment horizontal="left" vertical="center" wrapText="1"/>
    </xf>
    <xf numFmtId="0" fontId="16" fillId="11" borderId="32" xfId="1" applyNumberFormat="1" applyFont="1" applyFill="1" applyBorder="1" applyAlignment="1" applyProtection="1">
      <alignment horizontal="center" vertical="center" wrapText="1"/>
      <protection locked="0"/>
    </xf>
    <xf numFmtId="0" fontId="16" fillId="7" borderId="32" xfId="1" applyNumberFormat="1" applyFont="1" applyFill="1" applyBorder="1" applyAlignment="1">
      <alignment horizontal="center" vertical="center"/>
    </xf>
    <xf numFmtId="10" fontId="16" fillId="7" borderId="32" xfId="1" applyNumberFormat="1" applyFont="1" applyFill="1" applyBorder="1" applyAlignment="1">
      <alignment horizontal="center" vertical="center"/>
    </xf>
    <xf numFmtId="0" fontId="27" fillId="7" borderId="32" xfId="0" applyFont="1" applyFill="1" applyBorder="1"/>
    <xf numFmtId="0" fontId="27" fillId="11" borderId="32" xfId="0" applyFont="1" applyFill="1" applyBorder="1"/>
    <xf numFmtId="166" fontId="16" fillId="7" borderId="32" xfId="1" applyNumberFormat="1" applyFont="1" applyFill="1" applyBorder="1" applyAlignment="1">
      <alignment horizontal="center" vertical="center"/>
    </xf>
    <xf numFmtId="0" fontId="27" fillId="7" borderId="32" xfId="0" applyFont="1" applyFill="1" applyBorder="1" applyAlignment="1">
      <alignment wrapText="1"/>
    </xf>
    <xf numFmtId="0" fontId="43" fillId="9" borderId="32" xfId="1" applyFont="1" applyFill="1" applyBorder="1" applyAlignment="1">
      <alignment horizontal="left" vertical="center" wrapText="1"/>
    </xf>
    <xf numFmtId="0" fontId="43" fillId="9" borderId="32" xfId="1" applyNumberFormat="1" applyFont="1" applyFill="1" applyBorder="1" applyAlignment="1">
      <alignment horizontal="center" vertical="center" wrapText="1"/>
    </xf>
    <xf numFmtId="0" fontId="43" fillId="9" borderId="32" xfId="1" applyNumberFormat="1" applyFont="1" applyFill="1" applyBorder="1" applyAlignment="1">
      <alignment horizontal="center" vertical="center"/>
    </xf>
    <xf numFmtId="10" fontId="43" fillId="9" borderId="32" xfId="1" applyNumberFormat="1" applyFont="1" applyFill="1" applyBorder="1" applyAlignment="1">
      <alignment horizontal="center" vertical="center"/>
    </xf>
    <xf numFmtId="49" fontId="43" fillId="9" borderId="32" xfId="1" applyNumberFormat="1" applyFont="1" applyFill="1" applyBorder="1" applyAlignment="1">
      <alignment horizontal="left" vertical="center"/>
    </xf>
    <xf numFmtId="166" fontId="43" fillId="9" borderId="32" xfId="1" applyNumberFormat="1" applyFont="1" applyFill="1" applyBorder="1" applyAlignment="1">
      <alignment horizontal="center" vertical="center"/>
    </xf>
    <xf numFmtId="0" fontId="1" fillId="8" borderId="32" xfId="0" applyFont="1" applyFill="1" applyBorder="1" applyAlignment="1">
      <alignment horizontal="center" vertical="center" wrapText="1"/>
    </xf>
    <xf numFmtId="0" fontId="43" fillId="7" borderId="32" xfId="2" applyFont="1" applyFill="1" applyBorder="1" applyAlignment="1" applyProtection="1">
      <alignment vertical="center"/>
    </xf>
    <xf numFmtId="0" fontId="16" fillId="7" borderId="32" xfId="2" quotePrefix="1" applyFont="1" applyFill="1" applyBorder="1" applyAlignment="1" applyProtection="1">
      <alignment horizontal="center" vertical="center"/>
    </xf>
    <xf numFmtId="0" fontId="16" fillId="7" borderId="32" xfId="2" applyFont="1" applyFill="1" applyBorder="1" applyAlignment="1" applyProtection="1">
      <alignment vertical="center"/>
    </xf>
    <xf numFmtId="0" fontId="16" fillId="7" borderId="32" xfId="2" quotePrefix="1" applyFont="1" applyFill="1" applyBorder="1" applyAlignment="1" applyProtection="1">
      <alignment horizontal="center" vertical="center" wrapText="1"/>
    </xf>
    <xf numFmtId="49" fontId="16" fillId="7" borderId="32" xfId="2" applyNumberFormat="1" applyFont="1" applyFill="1" applyBorder="1" applyAlignment="1" applyProtection="1">
      <alignment horizontal="left" vertical="center" wrapText="1"/>
    </xf>
    <xf numFmtId="3" fontId="16" fillId="11" borderId="32" xfId="4" applyNumberFormat="1" applyFont="1" applyFill="1" applyBorder="1" applyAlignment="1" applyProtection="1">
      <alignment vertical="center"/>
      <protection locked="0"/>
    </xf>
    <xf numFmtId="1" fontId="16" fillId="7" borderId="32" xfId="2" applyNumberFormat="1" applyFont="1" applyFill="1" applyBorder="1" applyAlignment="1" applyProtection="1">
      <alignment horizontal="center" vertical="center" wrapText="1"/>
    </xf>
    <xf numFmtId="1" fontId="43" fillId="9" borderId="32" xfId="2" applyNumberFormat="1" applyFont="1" applyFill="1" applyBorder="1" applyAlignment="1" applyProtection="1">
      <alignment horizontal="center" vertical="center" wrapText="1"/>
    </xf>
    <xf numFmtId="0" fontId="46" fillId="9" borderId="32" xfId="0" applyFont="1" applyFill="1" applyBorder="1"/>
    <xf numFmtId="0" fontId="46" fillId="9" borderId="32" xfId="0" applyFont="1" applyFill="1" applyBorder="1" applyAlignment="1">
      <alignment horizontal="center"/>
    </xf>
    <xf numFmtId="166" fontId="46" fillId="9" borderId="32" xfId="0" applyNumberFormat="1" applyFont="1" applyFill="1" applyBorder="1" applyAlignment="1">
      <alignment horizontal="center"/>
    </xf>
    <xf numFmtId="0" fontId="47" fillId="6" borderId="32" xfId="0" applyFont="1" applyFill="1" applyBorder="1" applyAlignment="1">
      <alignment horizontal="left" vertical="center"/>
    </xf>
    <xf numFmtId="0" fontId="39" fillId="8" borderId="33" xfId="0" applyFont="1" applyFill="1" applyBorder="1"/>
    <xf numFmtId="0" fontId="0" fillId="0" borderId="34" xfId="0" applyBorder="1"/>
    <xf numFmtId="0" fontId="31" fillId="8" borderId="32" xfId="0" applyFont="1" applyFill="1" applyBorder="1"/>
    <xf numFmtId="0" fontId="48" fillId="8" borderId="32" xfId="0" applyFont="1" applyFill="1" applyBorder="1" applyAlignment="1">
      <alignment horizontal="center" vertical="center"/>
    </xf>
    <xf numFmtId="0" fontId="48" fillId="8" borderId="32" xfId="0" applyFont="1" applyFill="1" applyBorder="1" applyAlignment="1">
      <alignment horizontal="centerContinuous" vertical="center"/>
    </xf>
    <xf numFmtId="0" fontId="31" fillId="8" borderId="32" xfId="0" applyFont="1" applyFill="1" applyBorder="1" applyAlignment="1">
      <alignment horizontal="centerContinuous"/>
    </xf>
    <xf numFmtId="0" fontId="48" fillId="8" borderId="32" xfId="0" applyFont="1" applyFill="1" applyBorder="1" applyAlignment="1">
      <alignment horizontal="center" vertical="center" wrapText="1"/>
    </xf>
    <xf numFmtId="0" fontId="17" fillId="11" borderId="32" xfId="0" applyFont="1" applyFill="1" applyBorder="1" applyAlignment="1" applyProtection="1">
      <alignment horizontal="left" vertical="center"/>
      <protection locked="0"/>
    </xf>
    <xf numFmtId="166" fontId="18" fillId="11" borderId="32" xfId="0" applyNumberFormat="1" applyFont="1" applyFill="1" applyBorder="1" applyAlignment="1" applyProtection="1">
      <alignment horizontal="center" vertical="center"/>
      <protection locked="0"/>
    </xf>
    <xf numFmtId="166" fontId="24" fillId="7" borderId="32" xfId="0" applyNumberFormat="1" applyFont="1" applyFill="1" applyBorder="1" applyAlignment="1">
      <alignment horizontal="center" vertical="center"/>
    </xf>
    <xf numFmtId="166" fontId="17" fillId="11" borderId="32" xfId="0" applyNumberFormat="1" applyFont="1" applyFill="1" applyBorder="1" applyAlignment="1" applyProtection="1">
      <alignment horizontal="center" vertical="center"/>
      <protection locked="0"/>
    </xf>
    <xf numFmtId="166" fontId="18" fillId="7" borderId="32" xfId="0" applyNumberFormat="1" applyFont="1" applyFill="1" applyBorder="1" applyAlignment="1">
      <alignment horizontal="center" vertical="center"/>
    </xf>
    <xf numFmtId="166" fontId="19" fillId="11" borderId="32" xfId="0" applyNumberFormat="1" applyFont="1" applyFill="1" applyBorder="1" applyAlignment="1" applyProtection="1">
      <alignment horizontal="center" vertical="center"/>
      <protection locked="0"/>
    </xf>
    <xf numFmtId="166" fontId="18" fillId="11" borderId="32" xfId="0" applyNumberFormat="1" applyFont="1" applyFill="1" applyBorder="1" applyAlignment="1" applyProtection="1">
      <alignment vertical="center"/>
      <protection locked="0"/>
    </xf>
    <xf numFmtId="0" fontId="48" fillId="6" borderId="32" xfId="0" applyFont="1" applyFill="1" applyBorder="1" applyAlignment="1">
      <alignment horizontal="left" vertical="center"/>
    </xf>
    <xf numFmtId="166" fontId="48" fillId="6" borderId="32" xfId="0" applyNumberFormat="1" applyFont="1" applyFill="1" applyBorder="1" applyAlignment="1">
      <alignment horizontal="center" vertical="center"/>
    </xf>
    <xf numFmtId="166" fontId="49" fillId="6" borderId="32" xfId="0" applyNumberFormat="1" applyFont="1" applyFill="1" applyBorder="1" applyAlignment="1">
      <alignment horizontal="center" vertical="center"/>
    </xf>
    <xf numFmtId="0" fontId="12" fillId="0" borderId="32" xfId="0" applyFont="1" applyFill="1" applyBorder="1"/>
    <xf numFmtId="0" fontId="10" fillId="0" borderId="32" xfId="0" applyFont="1" applyFill="1" applyBorder="1" applyAlignment="1">
      <alignment horizontal="right"/>
    </xf>
    <xf numFmtId="0" fontId="1" fillId="8" borderId="32" xfId="1" applyFont="1" applyFill="1" applyBorder="1" applyAlignment="1">
      <alignment horizontal="center" vertical="center" wrapText="1"/>
    </xf>
    <xf numFmtId="0" fontId="12" fillId="7" borderId="32" xfId="1" applyFont="1" applyFill="1" applyBorder="1" applyAlignment="1" applyProtection="1">
      <alignment vertical="center"/>
      <protection locked="0"/>
    </xf>
    <xf numFmtId="166" fontId="2" fillId="11" borderId="32" xfId="1" applyNumberFormat="1" applyFont="1" applyFill="1" applyBorder="1" applyAlignment="1" applyProtection="1">
      <alignment horizontal="center" vertical="center"/>
      <protection locked="0"/>
    </xf>
    <xf numFmtId="0" fontId="2" fillId="11" borderId="32" xfId="1" applyFont="1" applyFill="1" applyBorder="1" applyAlignment="1" applyProtection="1">
      <alignment vertical="center"/>
      <protection locked="0"/>
    </xf>
    <xf numFmtId="166" fontId="2" fillId="11" borderId="32" xfId="1" applyNumberFormat="1" applyFont="1" applyFill="1" applyBorder="1" applyAlignment="1" applyProtection="1">
      <alignment vertical="center"/>
      <protection locked="0"/>
    </xf>
    <xf numFmtId="0" fontId="1" fillId="6" borderId="32" xfId="1" applyFont="1" applyFill="1" applyBorder="1" applyAlignment="1" applyProtection="1">
      <alignment vertical="center"/>
      <protection locked="0"/>
    </xf>
    <xf numFmtId="166" fontId="2" fillId="7" borderId="32" xfId="1" applyNumberFormat="1" applyFont="1" applyFill="1" applyBorder="1" applyAlignment="1" applyProtection="1">
      <alignment vertical="center"/>
      <protection locked="0"/>
    </xf>
    <xf numFmtId="0" fontId="12" fillId="7" borderId="32" xfId="1" applyFont="1" applyFill="1" applyBorder="1" applyAlignment="1">
      <alignment vertical="center"/>
    </xf>
    <xf numFmtId="166" fontId="12" fillId="11" borderId="32" xfId="1" applyNumberFormat="1" applyFont="1" applyFill="1" applyBorder="1" applyAlignment="1" applyProtection="1">
      <alignment vertical="center"/>
      <protection locked="0"/>
    </xf>
    <xf numFmtId="10" fontId="12" fillId="11" borderId="32" xfId="1" applyNumberFormat="1" applyFont="1" applyFill="1" applyBorder="1" applyAlignment="1" applyProtection="1">
      <alignment vertical="center"/>
      <protection locked="0"/>
    </xf>
    <xf numFmtId="0" fontId="12" fillId="5" borderId="35" xfId="0" applyFont="1" applyFill="1" applyBorder="1"/>
    <xf numFmtId="0" fontId="1" fillId="8" borderId="32" xfId="0" applyFont="1" applyFill="1" applyBorder="1" applyAlignment="1">
      <alignment horizontal="center"/>
    </xf>
    <xf numFmtId="0" fontId="12" fillId="7" borderId="32" xfId="2" applyNumberFormat="1" applyFont="1" applyFill="1" applyBorder="1" applyAlignment="1" applyProtection="1">
      <alignment horizontal="left" vertical="top" wrapText="1"/>
    </xf>
    <xf numFmtId="166" fontId="12" fillId="11" borderId="32" xfId="0" applyNumberFormat="1" applyFont="1" applyFill="1" applyBorder="1" applyAlignment="1" applyProtection="1">
      <alignment horizontal="center" vertical="center"/>
      <protection locked="0"/>
    </xf>
    <xf numFmtId="166" fontId="12" fillId="11" borderId="32" xfId="0" applyNumberFormat="1" applyFont="1" applyFill="1" applyBorder="1" applyAlignment="1" applyProtection="1">
      <alignment horizontal="center"/>
      <protection locked="0"/>
    </xf>
    <xf numFmtId="0" fontId="1" fillId="6" borderId="32" xfId="2" applyNumberFormat="1" applyFont="1" applyFill="1" applyBorder="1" applyAlignment="1" applyProtection="1">
      <alignment horizontal="left" vertical="top" wrapText="1"/>
    </xf>
    <xf numFmtId="10" fontId="12" fillId="7" borderId="32" xfId="0" applyNumberFormat="1" applyFont="1" applyFill="1" applyBorder="1" applyAlignment="1">
      <alignment horizontal="center"/>
    </xf>
    <xf numFmtId="0" fontId="1" fillId="6" borderId="32" xfId="1" applyFont="1" applyFill="1" applyBorder="1" applyAlignment="1">
      <alignment vertical="center"/>
    </xf>
    <xf numFmtId="166" fontId="2" fillId="7" borderId="32" xfId="1" applyNumberFormat="1" applyFont="1" applyFill="1" applyBorder="1" applyAlignment="1">
      <alignment vertical="center"/>
    </xf>
    <xf numFmtId="0" fontId="12" fillId="7" borderId="32" xfId="1" applyFont="1" applyFill="1" applyBorder="1" applyAlignment="1">
      <alignment vertical="center" wrapText="1"/>
    </xf>
    <xf numFmtId="0" fontId="2" fillId="6" borderId="32" xfId="1" applyFont="1" applyFill="1" applyBorder="1" applyAlignment="1">
      <alignment vertical="center"/>
    </xf>
    <xf numFmtId="0" fontId="50" fillId="0" borderId="0" xfId="0" applyFont="1" applyBorder="1" applyAlignment="1">
      <alignment vertical="center"/>
    </xf>
    <xf numFmtId="0" fontId="50" fillId="0" borderId="0" xfId="0" applyFont="1" applyAlignment="1"/>
    <xf numFmtId="0" fontId="0" fillId="0" borderId="37" xfId="0" applyBorder="1"/>
    <xf numFmtId="0" fontId="0" fillId="0" borderId="38" xfId="0" applyBorder="1"/>
    <xf numFmtId="0" fontId="12" fillId="7" borderId="32" xfId="1" applyFont="1" applyFill="1" applyBorder="1" applyAlignment="1">
      <alignment horizontal="left"/>
    </xf>
    <xf numFmtId="0" fontId="12" fillId="11" borderId="32" xfId="1" applyNumberFormat="1" applyFont="1" applyFill="1" applyBorder="1" applyAlignment="1" applyProtection="1">
      <alignment horizontal="center"/>
      <protection locked="0"/>
    </xf>
    <xf numFmtId="3" fontId="12" fillId="7" borderId="32" xfId="1" applyNumberFormat="1" applyFont="1" applyFill="1" applyBorder="1" applyAlignment="1">
      <alignment horizontal="center"/>
    </xf>
    <xf numFmtId="164" fontId="12" fillId="7" borderId="32" xfId="1" applyNumberFormat="1" applyFont="1" applyFill="1" applyBorder="1" applyAlignment="1">
      <alignment horizontal="center"/>
    </xf>
    <xf numFmtId="0" fontId="39" fillId="8" borderId="36" xfId="0" applyFont="1" applyFill="1" applyBorder="1"/>
    <xf numFmtId="0" fontId="1" fillId="8" borderId="32" xfId="0" applyFont="1" applyFill="1" applyBorder="1" applyAlignment="1">
      <alignment horizontal="center" vertical="center"/>
    </xf>
    <xf numFmtId="168" fontId="21" fillId="7" borderId="32" xfId="1" applyNumberFormat="1" applyFont="1" applyFill="1" applyBorder="1" applyAlignment="1">
      <alignment horizontal="center" vertical="center" wrapText="1"/>
    </xf>
    <xf numFmtId="0" fontId="1" fillId="6" borderId="32" xfId="1" applyFont="1" applyFill="1" applyBorder="1" applyAlignment="1">
      <alignment horizontal="left" vertical="center"/>
    </xf>
    <xf numFmtId="0" fontId="16" fillId="7" borderId="32" xfId="1" applyFont="1" applyFill="1" applyBorder="1" applyAlignment="1">
      <alignment horizontal="left" vertical="center"/>
    </xf>
    <xf numFmtId="0" fontId="16" fillId="10" borderId="32" xfId="1" applyFont="1" applyFill="1" applyBorder="1" applyAlignment="1">
      <alignment horizontal="left" vertical="center"/>
    </xf>
    <xf numFmtId="0" fontId="16" fillId="11" borderId="32" xfId="1" applyNumberFormat="1" applyFont="1" applyFill="1" applyBorder="1" applyAlignment="1" applyProtection="1">
      <alignment horizontal="center"/>
      <protection locked="0"/>
    </xf>
    <xf numFmtId="168" fontId="46" fillId="10" borderId="32" xfId="1" applyNumberFormat="1" applyFont="1" applyFill="1" applyBorder="1" applyAlignment="1">
      <alignment horizontal="center" vertical="center" wrapText="1"/>
    </xf>
    <xf numFmtId="168" fontId="46" fillId="7" borderId="32" xfId="1" applyNumberFormat="1" applyFont="1" applyFill="1" applyBorder="1" applyAlignment="1">
      <alignment horizontal="center" vertical="center" wrapText="1"/>
    </xf>
    <xf numFmtId="0" fontId="27" fillId="11" borderId="32" xfId="1" applyNumberFormat="1" applyFont="1" applyFill="1" applyBorder="1" applyAlignment="1" applyProtection="1">
      <alignment horizontal="center"/>
      <protection locked="0"/>
    </xf>
    <xf numFmtId="0" fontId="2" fillId="7" borderId="32" xfId="1" applyFont="1" applyFill="1" applyBorder="1" applyAlignment="1">
      <alignment horizontal="left"/>
    </xf>
    <xf numFmtId="0" fontId="1" fillId="6" borderId="32" xfId="1" applyFont="1" applyFill="1" applyBorder="1" applyAlignment="1">
      <alignment horizontal="left"/>
    </xf>
    <xf numFmtId="0" fontId="12" fillId="7" borderId="32" xfId="1" applyNumberFormat="1" applyFont="1" applyFill="1" applyBorder="1" applyAlignment="1" applyProtection="1">
      <alignment horizontal="center"/>
      <protection locked="0"/>
    </xf>
    <xf numFmtId="0" fontId="3" fillId="0" borderId="32" xfId="0" applyFont="1" applyFill="1" applyBorder="1" applyAlignment="1">
      <alignment vertical="center"/>
    </xf>
    <xf numFmtId="166" fontId="21" fillId="7" borderId="32" xfId="0" applyNumberFormat="1" applyFont="1" applyFill="1" applyBorder="1" applyAlignment="1">
      <alignment horizontal="center" vertical="center"/>
    </xf>
    <xf numFmtId="0" fontId="2" fillId="11" borderId="32" xfId="1" applyFont="1" applyFill="1" applyBorder="1" applyAlignment="1" applyProtection="1">
      <alignment horizontal="center" vertical="center"/>
      <protection locked="0"/>
    </xf>
    <xf numFmtId="0" fontId="3" fillId="0" borderId="32" xfId="0" applyFont="1" applyFill="1" applyBorder="1" applyAlignment="1">
      <alignment horizontal="center" vertical="center"/>
    </xf>
    <xf numFmtId="0" fontId="15" fillId="8" borderId="34" xfId="0" applyFont="1" applyFill="1" applyBorder="1"/>
    <xf numFmtId="0" fontId="52" fillId="8" borderId="32" xfId="0" applyFont="1" applyFill="1" applyBorder="1" applyAlignment="1">
      <alignment horizontal="center" vertical="center"/>
    </xf>
    <xf numFmtId="0" fontId="10" fillId="11" borderId="32" xfId="0" applyFont="1" applyFill="1" applyBorder="1" applyAlignment="1" applyProtection="1">
      <alignment horizontal="center" vertical="center"/>
      <protection locked="0"/>
    </xf>
    <xf numFmtId="0" fontId="6" fillId="7" borderId="32" xfId="0" applyFont="1" applyFill="1" applyBorder="1" applyAlignment="1">
      <alignment vertical="center"/>
    </xf>
    <xf numFmtId="0" fontId="10" fillId="7" borderId="32" xfId="0" applyFont="1" applyFill="1" applyBorder="1" applyAlignment="1">
      <alignment horizontal="left" vertical="center" indent="1"/>
    </xf>
    <xf numFmtId="0" fontId="10" fillId="7" borderId="32" xfId="0" applyFont="1" applyFill="1" applyBorder="1" applyAlignment="1">
      <alignment horizontal="left" vertical="center" indent="2"/>
    </xf>
    <xf numFmtId="0" fontId="6" fillId="7" borderId="32" xfId="0" applyFont="1" applyFill="1" applyBorder="1" applyAlignment="1">
      <alignment horizontal="left" vertical="center"/>
    </xf>
    <xf numFmtId="0" fontId="52" fillId="8" borderId="40" xfId="0" applyFont="1" applyFill="1" applyBorder="1" applyAlignment="1">
      <alignment horizontal="center" vertical="center"/>
    </xf>
    <xf numFmtId="0" fontId="6" fillId="7" borderId="42" xfId="0" applyFont="1" applyFill="1" applyBorder="1" applyAlignment="1">
      <alignment horizontal="center" vertical="center"/>
    </xf>
    <xf numFmtId="0" fontId="10" fillId="11" borderId="43" xfId="0" applyFont="1" applyFill="1" applyBorder="1" applyAlignment="1" applyProtection="1">
      <alignment vertical="center" wrapText="1"/>
      <protection locked="0"/>
    </xf>
    <xf numFmtId="0" fontId="10" fillId="7" borderId="42" xfId="0" applyFont="1" applyFill="1" applyBorder="1" applyAlignment="1">
      <alignment horizontal="center" vertical="center"/>
    </xf>
    <xf numFmtId="0" fontId="6" fillId="7" borderId="44" xfId="0" applyFont="1" applyFill="1" applyBorder="1" applyAlignment="1">
      <alignment horizontal="center" vertical="center"/>
    </xf>
    <xf numFmtId="0" fontId="6" fillId="7" borderId="45" xfId="0" applyFont="1" applyFill="1" applyBorder="1" applyAlignment="1">
      <alignment horizontal="left" vertical="center"/>
    </xf>
    <xf numFmtId="0" fontId="10" fillId="11" borderId="45" xfId="0" applyFont="1" applyFill="1" applyBorder="1" applyAlignment="1" applyProtection="1">
      <alignment horizontal="center" vertical="center"/>
      <protection locked="0"/>
    </xf>
    <xf numFmtId="0" fontId="10" fillId="11" borderId="46" xfId="0" applyFont="1" applyFill="1" applyBorder="1" applyAlignment="1" applyProtection="1">
      <alignment vertical="center" wrapText="1"/>
      <protection locked="0"/>
    </xf>
    <xf numFmtId="0" fontId="50" fillId="0" borderId="0" xfId="0" applyFont="1" applyFill="1"/>
    <xf numFmtId="0" fontId="56" fillId="11" borderId="32" xfId="0" applyFont="1" applyFill="1" applyBorder="1" applyAlignment="1">
      <alignment horizontal="left" vertical="center" wrapText="1"/>
    </xf>
    <xf numFmtId="0" fontId="56" fillId="11" borderId="32" xfId="0" applyFont="1" applyFill="1" applyBorder="1" applyAlignment="1">
      <alignment horizontal="left" vertical="center"/>
    </xf>
    <xf numFmtId="166" fontId="57" fillId="11" borderId="32" xfId="0" applyNumberFormat="1" applyFont="1" applyFill="1" applyBorder="1" applyAlignment="1" applyProtection="1">
      <alignment horizontal="center" vertical="center"/>
      <protection locked="0"/>
    </xf>
    <xf numFmtId="0" fontId="18" fillId="7" borderId="32" xfId="0" applyFont="1" applyFill="1" applyBorder="1" applyAlignment="1">
      <alignment horizontal="left" vertical="center"/>
    </xf>
    <xf numFmtId="0" fontId="17" fillId="12" borderId="32" xfId="0" applyFont="1" applyFill="1" applyBorder="1" applyAlignment="1">
      <alignment horizontal="left" vertical="center"/>
    </xf>
    <xf numFmtId="10" fontId="18" fillId="12" borderId="32" xfId="0" applyNumberFormat="1" applyFont="1" applyFill="1" applyBorder="1" applyAlignment="1" applyProtection="1">
      <alignment horizontal="center" vertical="center"/>
      <protection locked="0" hidden="1"/>
    </xf>
    <xf numFmtId="169" fontId="18" fillId="12" borderId="32" xfId="0" applyNumberFormat="1" applyFont="1" applyFill="1" applyBorder="1" applyAlignment="1">
      <alignment horizontal="center" vertical="center"/>
    </xf>
    <xf numFmtId="10" fontId="18" fillId="12" borderId="32" xfId="0" applyNumberFormat="1" applyFont="1" applyFill="1" applyBorder="1" applyAlignment="1">
      <alignment horizontal="center" vertical="center"/>
    </xf>
    <xf numFmtId="0" fontId="19" fillId="7" borderId="32" xfId="0" applyFont="1" applyFill="1" applyBorder="1" applyAlignment="1">
      <alignment horizontal="left" vertical="center" indent="2"/>
    </xf>
    <xf numFmtId="0" fontId="18" fillId="7" borderId="32" xfId="0" applyFont="1" applyFill="1" applyBorder="1" applyAlignment="1">
      <alignment horizontal="center" vertical="center"/>
    </xf>
    <xf numFmtId="0" fontId="18" fillId="7" borderId="32" xfId="0" applyFont="1" applyFill="1" applyBorder="1" applyAlignment="1">
      <alignment vertical="center"/>
    </xf>
    <xf numFmtId="0" fontId="12" fillId="11" borderId="32" xfId="0" applyFont="1" applyFill="1" applyBorder="1" applyProtection="1">
      <protection locked="0"/>
    </xf>
    <xf numFmtId="0" fontId="39" fillId="8" borderId="32" xfId="0" applyFont="1" applyFill="1" applyBorder="1"/>
    <xf numFmtId="0" fontId="1" fillId="8" borderId="32" xfId="0" applyFont="1" applyFill="1" applyBorder="1"/>
    <xf numFmtId="0" fontId="37" fillId="5" borderId="0" xfId="0" applyFont="1" applyFill="1" applyAlignment="1">
      <alignment vertical="center"/>
    </xf>
    <xf numFmtId="0" fontId="35" fillId="7" borderId="24" xfId="7" applyFont="1" applyFill="1" applyBorder="1" applyAlignment="1">
      <alignment horizontal="left" vertical="center" indent="1"/>
    </xf>
    <xf numFmtId="0" fontId="35" fillId="7" borderId="0" xfId="7" applyFont="1" applyFill="1" applyBorder="1" applyAlignment="1">
      <alignment horizontal="left" vertical="center" indent="1"/>
    </xf>
    <xf numFmtId="0" fontId="35" fillId="7" borderId="25" xfId="7" applyFont="1" applyFill="1" applyBorder="1" applyAlignment="1">
      <alignment horizontal="left" vertical="center" indent="1"/>
    </xf>
    <xf numFmtId="0" fontId="36" fillId="7" borderId="26" xfId="7" applyFont="1" applyFill="1" applyBorder="1" applyAlignment="1" applyProtection="1">
      <alignment horizontal="left" vertical="center" indent="1"/>
      <protection locked="0"/>
    </xf>
    <xf numFmtId="0" fontId="36" fillId="7" borderId="27" xfId="7" applyFont="1" applyFill="1" applyBorder="1" applyAlignment="1" applyProtection="1">
      <alignment horizontal="left" vertical="center" indent="1"/>
      <protection locked="0"/>
    </xf>
    <xf numFmtId="0" fontId="36" fillId="7" borderId="28" xfId="7" applyFont="1" applyFill="1" applyBorder="1" applyAlignment="1" applyProtection="1">
      <alignment horizontal="left" vertical="center" indent="1"/>
      <protection locked="0"/>
    </xf>
    <xf numFmtId="0" fontId="0" fillId="7" borderId="30" xfId="0" applyFont="1" applyFill="1" applyBorder="1" applyAlignment="1">
      <alignment horizontal="center" vertical="center"/>
    </xf>
    <xf numFmtId="0" fontId="0" fillId="7" borderId="30" xfId="0" applyFill="1" applyBorder="1" applyAlignment="1">
      <alignment vertical="center"/>
    </xf>
    <xf numFmtId="0" fontId="23" fillId="7" borderId="30" xfId="5" applyFill="1" applyBorder="1"/>
    <xf numFmtId="0" fontId="23" fillId="7" borderId="30" xfId="5" quotePrefix="1" applyFill="1" applyBorder="1" applyAlignment="1">
      <alignment vertical="center"/>
    </xf>
    <xf numFmtId="0" fontId="0" fillId="7" borderId="31" xfId="0" applyFont="1" applyFill="1" applyBorder="1" applyAlignment="1">
      <alignment horizontal="center" vertical="center"/>
    </xf>
    <xf numFmtId="0" fontId="0" fillId="7" borderId="31" xfId="0" applyFill="1" applyBorder="1" applyAlignment="1">
      <alignment vertical="center"/>
    </xf>
    <xf numFmtId="0" fontId="23" fillId="7" borderId="31" xfId="5" quotePrefix="1" applyFill="1" applyBorder="1"/>
    <xf numFmtId="0" fontId="19" fillId="11" borderId="32" xfId="0" applyFont="1" applyFill="1" applyBorder="1" applyAlignment="1">
      <alignment horizontal="center" vertical="center"/>
    </xf>
    <xf numFmtId="0" fontId="18" fillId="11" borderId="32" xfId="0" applyFont="1" applyFill="1" applyBorder="1" applyAlignment="1">
      <alignment vertical="center"/>
    </xf>
    <xf numFmtId="0" fontId="23" fillId="0" borderId="0" xfId="5" quotePrefix="1"/>
    <xf numFmtId="0" fontId="16" fillId="7" borderId="24" xfId="7" applyFont="1" applyFill="1" applyBorder="1" applyAlignment="1">
      <alignment horizontal="left" wrapText="1" indent="1"/>
    </xf>
    <xf numFmtId="0" fontId="16" fillId="7" borderId="0" xfId="7" applyFont="1" applyFill="1" applyBorder="1" applyAlignment="1">
      <alignment horizontal="left" wrapText="1" indent="1"/>
    </xf>
    <xf numFmtId="0" fontId="16" fillId="7" borderId="25" xfId="7" applyFont="1" applyFill="1" applyBorder="1" applyAlignment="1">
      <alignment horizontal="left" wrapText="1" indent="1"/>
    </xf>
    <xf numFmtId="0" fontId="38" fillId="6" borderId="21" xfId="7" applyFont="1" applyFill="1" applyBorder="1" applyAlignment="1">
      <alignment horizontal="left" vertical="center"/>
    </xf>
    <xf numFmtId="0" fontId="38" fillId="6" borderId="22" xfId="7" applyFont="1" applyFill="1" applyBorder="1" applyAlignment="1">
      <alignment horizontal="left" vertical="center"/>
    </xf>
    <xf numFmtId="0" fontId="38" fillId="6" borderId="23" xfId="7" applyFont="1" applyFill="1" applyBorder="1" applyAlignment="1">
      <alignment horizontal="left" vertical="center"/>
    </xf>
    <xf numFmtId="0" fontId="25" fillId="4" borderId="16" xfId="0" applyFont="1" applyFill="1" applyBorder="1" applyAlignment="1">
      <alignment horizontal="justify" vertical="center" wrapText="1"/>
    </xf>
    <xf numFmtId="0" fontId="25" fillId="4" borderId="17" xfId="0" applyFont="1" applyFill="1" applyBorder="1" applyAlignment="1">
      <alignment horizontal="justify" vertical="center" wrapText="1"/>
    </xf>
    <xf numFmtId="0" fontId="25" fillId="4" borderId="18" xfId="0" applyFont="1" applyFill="1" applyBorder="1" applyAlignment="1">
      <alignment horizontal="justify" vertical="center" wrapText="1"/>
    </xf>
    <xf numFmtId="0" fontId="10" fillId="0" borderId="0" xfId="0" applyFont="1" applyAlignment="1">
      <alignment horizontal="left" vertical="center" wrapText="1"/>
    </xf>
    <xf numFmtId="0" fontId="1" fillId="8" borderId="32" xfId="1" applyFont="1" applyFill="1" applyBorder="1" applyAlignment="1">
      <alignment horizontal="center" vertical="center" wrapText="1"/>
    </xf>
    <xf numFmtId="0" fontId="1" fillId="8" borderId="32" xfId="1" applyFont="1" applyFill="1" applyBorder="1" applyAlignment="1">
      <alignment horizontal="center" vertical="center"/>
    </xf>
    <xf numFmtId="0" fontId="10" fillId="0" borderId="0" xfId="0" applyFont="1" applyBorder="1" applyAlignment="1">
      <alignment horizontal="left" vertical="center" wrapText="1"/>
    </xf>
    <xf numFmtId="2" fontId="1" fillId="8" borderId="32" xfId="2" applyNumberFormat="1" applyFont="1" applyFill="1" applyBorder="1" applyAlignment="1" applyProtection="1">
      <alignment horizontal="center" vertical="center" wrapText="1"/>
    </xf>
    <xf numFmtId="0" fontId="1" fillId="8" borderId="32" xfId="2" applyFont="1" applyFill="1" applyBorder="1" applyAlignment="1" applyProtection="1">
      <alignment horizontal="center" vertical="center"/>
    </xf>
    <xf numFmtId="0" fontId="37" fillId="0" borderId="0" xfId="0" applyFont="1" applyFill="1" applyBorder="1" applyAlignment="1">
      <alignment horizontal="left" wrapText="1"/>
    </xf>
    <xf numFmtId="0" fontId="37" fillId="0" borderId="0" xfId="0" applyFont="1" applyFill="1" applyAlignment="1">
      <alignment horizontal="left" wrapText="1"/>
    </xf>
    <xf numFmtId="0" fontId="31" fillId="8" borderId="32" xfId="0" applyFont="1" applyFill="1" applyBorder="1" applyAlignment="1">
      <alignment horizontal="center" vertical="center" wrapText="1"/>
    </xf>
    <xf numFmtId="0" fontId="1" fillId="8" borderId="32" xfId="0" applyFont="1" applyFill="1" applyBorder="1" applyAlignment="1">
      <alignment horizontal="center" wrapText="1"/>
    </xf>
    <xf numFmtId="0" fontId="31" fillId="8" borderId="32" xfId="0" applyFont="1" applyFill="1" applyBorder="1" applyAlignment="1">
      <alignment horizontal="center"/>
    </xf>
    <xf numFmtId="0" fontId="31" fillId="8" borderId="32" xfId="0" applyFont="1" applyFill="1" applyBorder="1" applyAlignment="1">
      <alignment horizontal="center" vertical="center"/>
    </xf>
    <xf numFmtId="0" fontId="37" fillId="0" borderId="0" xfId="0" applyFont="1" applyFill="1" applyBorder="1" applyAlignment="1">
      <alignment horizontal="justify" wrapText="1"/>
    </xf>
    <xf numFmtId="0" fontId="50" fillId="0" borderId="0" xfId="0" applyFont="1" applyFill="1" applyBorder="1" applyAlignment="1">
      <alignment horizontal="justify"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10" fillId="3" borderId="4" xfId="0" applyFont="1" applyFill="1" applyBorder="1" applyAlignment="1" applyProtection="1">
      <alignment horizontal="left" wrapText="1"/>
      <protection locked="0"/>
    </xf>
    <xf numFmtId="0" fontId="52" fillId="8" borderId="39" xfId="0" applyFont="1" applyFill="1" applyBorder="1" applyAlignment="1">
      <alignment horizontal="center" vertical="center" wrapText="1"/>
    </xf>
    <xf numFmtId="0" fontId="52" fillId="8" borderId="42" xfId="0" applyFont="1" applyFill="1" applyBorder="1" applyAlignment="1">
      <alignment horizontal="center" vertical="center" wrapText="1"/>
    </xf>
    <xf numFmtId="0" fontId="52" fillId="8" borderId="41" xfId="0" applyFont="1" applyFill="1" applyBorder="1" applyAlignment="1">
      <alignment horizontal="center" vertical="center" wrapText="1"/>
    </xf>
    <xf numFmtId="0" fontId="52" fillId="8" borderId="43" xfId="0" applyFont="1" applyFill="1" applyBorder="1" applyAlignment="1">
      <alignment horizontal="center" vertical="center" wrapText="1"/>
    </xf>
    <xf numFmtId="0" fontId="52" fillId="8" borderId="40" xfId="0" applyFont="1" applyFill="1" applyBorder="1" applyAlignment="1">
      <alignment horizontal="center" vertical="center" wrapText="1"/>
    </xf>
    <xf numFmtId="0" fontId="52" fillId="8" borderId="32" xfId="0" applyFont="1" applyFill="1" applyBorder="1" applyAlignment="1">
      <alignment horizontal="center" vertical="center" wrapText="1"/>
    </xf>
  </cellXfs>
  <cellStyles count="8">
    <cellStyle name="Hiperligação" xfId="5" builtinId="8"/>
    <cellStyle name="Moeda 2" xfId="4" xr:uid="{79CD2C0F-1427-41F9-8563-F200724345CA}"/>
    <cellStyle name="Normal" xfId="0" builtinId="0"/>
    <cellStyle name="Normal 2" xfId="2" xr:uid="{00000000-0005-0000-0000-000001000000}"/>
    <cellStyle name="Normal 3 2" xfId="7" xr:uid="{9BE5136D-699A-4474-8E23-97E8E8AFE019}"/>
    <cellStyle name="Normal 5" xfId="3" xr:uid="{5E414D07-BBA1-402C-97D5-33F634660F42}"/>
    <cellStyle name="Percentagem" xfId="6" builtinId="5"/>
    <cellStyle name="Verificar Célula" xfId="1" builtinId="23"/>
  </cellStyles>
  <dxfs count="0"/>
  <tableStyles count="0" defaultTableStyle="TableStyleMedium9" defaultPivotStyle="PivotStyleLight16"/>
  <colors>
    <mruColors>
      <color rgb="FFFFDC79"/>
      <color rgb="FF76933C"/>
      <color rgb="FF002060"/>
      <color rgb="FFFFF2CC"/>
      <color rgb="FFFFFFCC"/>
      <color rgb="FFFF9900"/>
      <color rgb="FFBF8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8.%20Orienta&#231;&#245;es%20SEE\IPG_PAO\IPG%202024\N&#227;o%20Financeiras%20e%20SNS_SGD_2023_\Apoio_PAO%2020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PE/DAA/08.%20Orienta&#231;&#245;es%20SEE/AG's%20e%20Presta&#231;&#227;o%20Contas/2025/Quadros%20Conta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nstruções"/>
      <sheetName val="Resumo"/>
      <sheetName val="BAL"/>
      <sheetName val="DR"/>
      <sheetName val="DFC"/>
      <sheetName val="Investimentos"/>
      <sheetName val="Eficiência operacional"/>
      <sheetName val="RH"/>
      <sheetName val="Mapa RH"/>
      <sheetName val="Outros"/>
      <sheetName val="Board"/>
      <sheetName val="Rácios Financei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_Instruções"/>
      <sheetName val="Identificação"/>
      <sheetName val="Ponto 1 - Indicadores PAO e OE"/>
      <sheetName val="Ponto 1 - Investimento PAO"/>
      <sheetName val="Ponto 2 - Risco Fin."/>
      <sheetName val="Ponto 3 - Endivid"/>
      <sheetName val="Ponto 4 - PMP e arrears"/>
      <sheetName val="Ponto 7 - OS - Apêndice 1"/>
      <sheetName val="Ponto 8 - EGP"/>
      <sheetName val="Ponto 15 - Ef.Op"/>
      <sheetName val="Ponto 16 - RH"/>
      <sheetName val="Ponto 17 - UTE"/>
      <sheetName val="Ponto 20 "/>
      <sheetName val="Ponto 20 - Apêndice 2"/>
    </sheetNames>
    <sheetDataSet>
      <sheetData sheetId="0"/>
      <sheetData sheetId="1">
        <row r="3">
          <cell r="C3"/>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CAAA-2E62-43F0-B957-8CD88DE9BDFB}">
  <dimension ref="A2:F19"/>
  <sheetViews>
    <sheetView tabSelected="1" workbookViewId="0">
      <selection activeCell="G15" sqref="G15"/>
    </sheetView>
  </sheetViews>
  <sheetFormatPr defaultColWidth="8.85546875" defaultRowHeight="15"/>
  <cols>
    <col min="1" max="1" width="4.7109375" style="28" customWidth="1"/>
    <col min="2" max="2" width="10.7109375" style="28" customWidth="1"/>
    <col min="3" max="3" width="54.28515625" style="28" bestFit="1" customWidth="1"/>
    <col min="4" max="4" width="28.85546875" style="28" bestFit="1" customWidth="1"/>
    <col min="5" max="16384" width="8.85546875" style="28"/>
  </cols>
  <sheetData>
    <row r="2" spans="2:4" ht="18.75">
      <c r="B2" s="72" t="s">
        <v>310</v>
      </c>
      <c r="C2" s="31"/>
    </row>
    <row r="3" spans="2:4" ht="15.75">
      <c r="B3" s="31"/>
      <c r="C3" s="31"/>
    </row>
    <row r="4" spans="2:4" ht="18.75">
      <c r="B4" s="71" t="s">
        <v>229</v>
      </c>
      <c r="C4" s="70" t="s">
        <v>107</v>
      </c>
      <c r="D4" s="70" t="s">
        <v>105</v>
      </c>
    </row>
    <row r="5" spans="2:4" ht="20.25" customHeight="1">
      <c r="B5" s="259"/>
      <c r="C5" s="260" t="s">
        <v>114</v>
      </c>
      <c r="D5" s="261" t="s">
        <v>114</v>
      </c>
    </row>
    <row r="6" spans="2:4" ht="20.25" customHeight="1">
      <c r="B6" s="259"/>
      <c r="C6" s="260" t="s">
        <v>309</v>
      </c>
      <c r="D6" s="261" t="s">
        <v>327</v>
      </c>
    </row>
    <row r="7" spans="2:4" ht="20.25" customHeight="1">
      <c r="B7" s="259">
        <v>1</v>
      </c>
      <c r="C7" s="260" t="s">
        <v>101</v>
      </c>
      <c r="D7" s="261" t="s">
        <v>238</v>
      </c>
    </row>
    <row r="8" spans="2:4" ht="20.25" customHeight="1">
      <c r="B8" s="259">
        <v>2</v>
      </c>
      <c r="C8" s="260" t="s">
        <v>108</v>
      </c>
      <c r="D8" s="262" t="s">
        <v>331</v>
      </c>
    </row>
    <row r="9" spans="2:4" ht="20.25" customHeight="1">
      <c r="B9" s="259">
        <v>3</v>
      </c>
      <c r="C9" s="260" t="s">
        <v>109</v>
      </c>
      <c r="D9" s="262" t="s">
        <v>328</v>
      </c>
    </row>
    <row r="10" spans="2:4" ht="20.25" customHeight="1">
      <c r="B10" s="259">
        <v>4</v>
      </c>
      <c r="C10" s="260" t="s">
        <v>102</v>
      </c>
      <c r="D10" s="262" t="s">
        <v>329</v>
      </c>
    </row>
    <row r="11" spans="2:4" ht="20.25" customHeight="1">
      <c r="B11" s="259">
        <v>5</v>
      </c>
      <c r="C11" s="260" t="s">
        <v>308</v>
      </c>
      <c r="D11" s="262" t="s">
        <v>330</v>
      </c>
    </row>
    <row r="12" spans="2:4" ht="20.25" customHeight="1">
      <c r="B12" s="259">
        <v>6</v>
      </c>
      <c r="C12" s="260" t="s">
        <v>9</v>
      </c>
      <c r="D12" s="262" t="s">
        <v>332</v>
      </c>
    </row>
    <row r="13" spans="2:4" ht="20.25" customHeight="1">
      <c r="B13" s="259">
        <v>7</v>
      </c>
      <c r="C13" s="260" t="s">
        <v>103</v>
      </c>
      <c r="D13" s="262" t="s">
        <v>333</v>
      </c>
    </row>
    <row r="14" spans="2:4" ht="20.25" customHeight="1">
      <c r="B14" s="259">
        <v>8</v>
      </c>
      <c r="C14" s="260" t="s">
        <v>110</v>
      </c>
      <c r="D14" s="262" t="s">
        <v>334</v>
      </c>
    </row>
    <row r="15" spans="2:4" ht="20.25" customHeight="1">
      <c r="B15" s="259">
        <v>9</v>
      </c>
      <c r="C15" s="260" t="s">
        <v>104</v>
      </c>
      <c r="D15" s="262" t="s">
        <v>335</v>
      </c>
    </row>
    <row r="16" spans="2:4" ht="20.25" customHeight="1">
      <c r="B16" s="259">
        <v>10</v>
      </c>
      <c r="C16" s="260" t="s">
        <v>106</v>
      </c>
      <c r="D16" s="262" t="s">
        <v>336</v>
      </c>
    </row>
    <row r="17" spans="1:6" ht="20.25" customHeight="1">
      <c r="B17" s="263">
        <v>13</v>
      </c>
      <c r="C17" s="264" t="s">
        <v>253</v>
      </c>
      <c r="D17" s="265" t="s">
        <v>337</v>
      </c>
    </row>
    <row r="19" spans="1:6">
      <c r="A19" s="33"/>
      <c r="B19" s="33"/>
      <c r="C19" s="33"/>
      <c r="D19" s="33"/>
      <c r="E19" s="33"/>
      <c r="F19" s="33"/>
    </row>
  </sheetData>
  <sortState ref="B8:D17">
    <sortCondition ref="B7"/>
  </sortState>
  <hyperlinks>
    <hyperlink ref="D7" location="'Ponto 1 - Indicadores PAO e OE'!A1" display="Ponto 1 - Indicadores PAO e OE" xr:uid="{5148A16B-741A-4F7E-8857-B1BC58309B4E}"/>
    <hyperlink ref="D6" location="Identificação!A1" display="Identificação" xr:uid="{67099500-D161-418F-9A80-01385F7F5090}"/>
    <hyperlink ref="D5" location="Instruções!A1" display="Instruções" xr:uid="{CE412604-D1D2-4982-B30D-3A40DEB728ED}"/>
    <hyperlink ref="D9" location="'Ponto 3_ RH e Massa S'!A1" display="'Ponto 3_ RH e Massa S'!A1" xr:uid="{E2F3DA16-2765-4EE4-A8C1-9C4728985553}"/>
    <hyperlink ref="D10" location="'Ponto 4 - Investimento PAO'!A1" display="'Ponto 4 - Investimento PAO" xr:uid="{74A20FDD-0C21-4C7F-AD04-EBCF48E3365E}"/>
    <hyperlink ref="D11" location="'Ponto 5 - COSP'!A1" display="'Ponto 5 - COSP'!A1" xr:uid="{39E73C1D-1701-4DE8-AFB6-63C67DA0C809}"/>
    <hyperlink ref="D8" location="'Ponto 2 - Ef.Op'!A1" display="'Ponto 2 - Ef.Op" xr:uid="{285F3849-B963-4492-BEA4-CF69FEDC3235}"/>
    <hyperlink ref="D12" location="'Ponto 6 - Risco Fin.'!A1" display="'Ponto 6 - Risco Fin." xr:uid="{4A6301AB-6723-4FA1-9077-8067EF688DD2}"/>
    <hyperlink ref="D13" location="'Ponto 7 - Endivid'!A1" display="'Ponto 7 - Endivid" xr:uid="{B58756E4-D3A4-4C1C-BF6A-D62A59DDDB66}"/>
    <hyperlink ref="D14" location="'Ponto 8 - UTE'!A1" display="'Ponto 8 - UTE" xr:uid="{834677CB-3A9A-4078-8C27-F8662479BD4C}"/>
    <hyperlink ref="D15" location="'Ponto 9 - PMP e arrears'!A1" display="'Ponto 9 - PMP e arrears" xr:uid="{D68DB52C-F2F1-42BD-B08B-F21B20DA4766}"/>
    <hyperlink ref="D16" location="'Ponto 10 - EGP'!A1" display="'Ponto 10 - EGP" xr:uid="{45828431-16E7-47A0-B00C-8B6B592D29EA}"/>
    <hyperlink ref="D17" location="'Ponto 13 - Síntese'!A1" display="'Ponto 13 - Síntese" xr:uid="{C318450C-B7C6-48DA-90F8-5805430DD8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D16"/>
  <sheetViews>
    <sheetView showGridLines="0" zoomScaleNormal="100" workbookViewId="0"/>
  </sheetViews>
  <sheetFormatPr defaultColWidth="9.140625" defaultRowHeight="15"/>
  <cols>
    <col min="1" max="1" width="4.7109375" style="1" customWidth="1"/>
    <col min="2" max="2" width="72.140625" style="1" bestFit="1" customWidth="1"/>
    <col min="3" max="4" width="17.7109375" style="1" customWidth="1"/>
    <col min="5" max="16384" width="9.140625" style="1"/>
  </cols>
  <sheetData>
    <row r="1" spans="1:4">
      <c r="A1" s="32" t="s">
        <v>100</v>
      </c>
    </row>
    <row r="2" spans="1:4">
      <c r="A2" s="32"/>
    </row>
    <row r="3" spans="1:4" ht="15.75">
      <c r="A3" s="32"/>
      <c r="B3" s="157" t="s">
        <v>118</v>
      </c>
      <c r="C3" s="73" t="str">
        <f>Identificação!C2&amp;" ("&amp;Identificação!C4&amp;")"</f>
        <v xml:space="preserve"> ()</v>
      </c>
      <c r="D3" s="186"/>
    </row>
    <row r="4" spans="1:4">
      <c r="A4" s="32"/>
    </row>
    <row r="5" spans="1:4" ht="15.75">
      <c r="B5" s="8" t="s">
        <v>78</v>
      </c>
    </row>
    <row r="6" spans="1:4">
      <c r="D6" s="20" t="s">
        <v>90</v>
      </c>
    </row>
    <row r="7" spans="1:4">
      <c r="B7" s="187" t="s">
        <v>94</v>
      </c>
      <c r="C7" s="187">
        <v>2025</v>
      </c>
      <c r="D7" s="187">
        <v>2024</v>
      </c>
    </row>
    <row r="8" spans="1:4">
      <c r="B8" s="188" t="s">
        <v>91</v>
      </c>
      <c r="C8" s="189"/>
      <c r="D8" s="189"/>
    </row>
    <row r="9" spans="1:4">
      <c r="B9" s="188" t="s">
        <v>85</v>
      </c>
      <c r="C9" s="189"/>
      <c r="D9" s="189"/>
    </row>
    <row r="10" spans="1:4" ht="15" customHeight="1">
      <c r="B10" s="188" t="s">
        <v>202</v>
      </c>
      <c r="C10" s="190"/>
      <c r="D10" s="174"/>
    </row>
    <row r="11" spans="1:4" ht="15" customHeight="1">
      <c r="B11" s="191" t="s">
        <v>123</v>
      </c>
      <c r="C11" s="192">
        <f>IFERROR(((C9-D9)+(C8-D8)-C10)/(D9+D8),)</f>
        <v>0</v>
      </c>
      <c r="D11" s="174"/>
    </row>
    <row r="12" spans="1:4" ht="15" customHeight="1">
      <c r="B12" s="16"/>
      <c r="C12" s="16"/>
      <c r="D12" s="16"/>
    </row>
    <row r="13" spans="1:4" ht="15" customHeight="1"/>
    <row r="16" spans="1:4">
      <c r="C16" s="15"/>
    </row>
  </sheetData>
  <sheetProtection sheet="1" objects="1" scenarios="1"/>
  <customSheetViews>
    <customSheetView guid="{D8C3B8CF-EF94-4E7D-BDFF-C826B17F74E2}" showGridLines="0">
      <selection activeCell="C21" sqref="C21"/>
      <pageMargins left="0.7" right="0.7" top="0.75" bottom="0.75" header="0.3" footer="0.3"/>
      <pageSetup paperSize="9" orientation="portrait" horizontalDpi="4294967293" r:id="rId1"/>
    </customSheetView>
  </customSheetViews>
  <hyperlinks>
    <hyperlink ref="A1" location="Índice!A1" display="Índice" xr:uid="{821B293B-9521-47D0-A6CC-8445DC82AF64}"/>
  </hyperlinks>
  <pageMargins left="0.7" right="0.7" top="0.75" bottom="0.75" header="0.3" footer="0.3"/>
  <pageSetup paperSize="9" orientation="portrait" horizontalDpi="4294967293"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F34"/>
  <sheetViews>
    <sheetView showGridLines="0" workbookViewId="0"/>
  </sheetViews>
  <sheetFormatPr defaultColWidth="8.85546875" defaultRowHeight="15"/>
  <cols>
    <col min="1" max="1" width="4.7109375" style="9" customWidth="1"/>
    <col min="2" max="2" width="40.28515625" style="9" customWidth="1"/>
    <col min="3" max="6" width="17.7109375" style="9" customWidth="1"/>
    <col min="7" max="16384" width="8.85546875" style="9"/>
  </cols>
  <sheetData>
    <row r="1" spans="1:6">
      <c r="A1" s="32" t="s">
        <v>100</v>
      </c>
    </row>
    <row r="2" spans="1:6">
      <c r="A2" s="32"/>
    </row>
    <row r="3" spans="1:6" ht="15.75">
      <c r="A3" s="32"/>
      <c r="B3" s="157" t="s">
        <v>118</v>
      </c>
      <c r="C3" s="73" t="str">
        <f>Identificação!C2&amp;" ("&amp;Identificação!C4&amp;")"</f>
        <v xml:space="preserve"> ()</v>
      </c>
      <c r="D3" s="73"/>
      <c r="E3" s="76"/>
      <c r="F3" s="77"/>
    </row>
    <row r="4" spans="1:6">
      <c r="A4" s="32"/>
    </row>
    <row r="5" spans="1:6" ht="15.75">
      <c r="B5" s="7" t="s">
        <v>58</v>
      </c>
    </row>
    <row r="6" spans="1:6">
      <c r="F6" s="20" t="s">
        <v>90</v>
      </c>
    </row>
    <row r="7" spans="1:6">
      <c r="B7" s="176" t="s">
        <v>40</v>
      </c>
      <c r="C7" s="176" t="s">
        <v>275</v>
      </c>
      <c r="D7" s="176" t="s">
        <v>276</v>
      </c>
      <c r="E7" s="176" t="s">
        <v>277</v>
      </c>
      <c r="F7" s="176" t="s">
        <v>278</v>
      </c>
    </row>
    <row r="8" spans="1:6" s="10" customFormat="1" ht="15.6" customHeight="1">
      <c r="B8" s="179"/>
      <c r="C8" s="180"/>
      <c r="D8" s="180"/>
      <c r="E8" s="180"/>
      <c r="F8" s="180"/>
    </row>
    <row r="9" spans="1:6" s="10" customFormat="1" ht="15.6" customHeight="1">
      <c r="B9" s="179"/>
      <c r="C9" s="180"/>
      <c r="D9" s="180"/>
      <c r="E9" s="180"/>
      <c r="F9" s="180"/>
    </row>
    <row r="10" spans="1:6" s="10" customFormat="1" ht="15.6" customHeight="1">
      <c r="B10" s="179"/>
      <c r="C10" s="180"/>
      <c r="D10" s="180"/>
      <c r="E10" s="180"/>
      <c r="F10" s="180"/>
    </row>
    <row r="11" spans="1:6" s="10" customFormat="1" ht="15.6" customHeight="1">
      <c r="B11" s="179"/>
      <c r="C11" s="180"/>
      <c r="D11" s="180"/>
      <c r="E11" s="180"/>
      <c r="F11" s="180"/>
    </row>
    <row r="12" spans="1:6" s="10" customFormat="1" ht="15.6" customHeight="1">
      <c r="B12" s="179"/>
      <c r="C12" s="180"/>
      <c r="D12" s="180"/>
      <c r="E12" s="180"/>
      <c r="F12" s="180"/>
    </row>
    <row r="13" spans="1:6" s="10" customFormat="1" ht="15.6" customHeight="1">
      <c r="B13" s="179"/>
      <c r="C13" s="180"/>
      <c r="D13" s="180"/>
      <c r="E13" s="180"/>
      <c r="F13" s="180"/>
    </row>
    <row r="14" spans="1:6" s="10" customFormat="1" ht="15.6" customHeight="1">
      <c r="B14" s="193" t="s">
        <v>39</v>
      </c>
      <c r="C14" s="194">
        <f>SUM(C8:C13)</f>
        <v>0</v>
      </c>
      <c r="D14" s="194">
        <f t="shared" ref="D14:F14" si="0">SUM(D8:D13)</f>
        <v>0</v>
      </c>
      <c r="E14" s="194">
        <f t="shared" si="0"/>
        <v>0</v>
      </c>
      <c r="F14" s="194">
        <f t="shared" si="0"/>
        <v>0</v>
      </c>
    </row>
    <row r="15" spans="1:6" s="10" customFormat="1" ht="15.6" customHeight="1">
      <c r="B15" s="195" t="s">
        <v>226</v>
      </c>
      <c r="C15" s="180"/>
      <c r="D15" s="180"/>
      <c r="E15" s="180"/>
      <c r="F15" s="180"/>
    </row>
    <row r="16" spans="1:6" s="10" customFormat="1" ht="15.6" customHeight="1">
      <c r="B16" s="195" t="s">
        <v>225</v>
      </c>
      <c r="C16" s="180"/>
      <c r="D16" s="180"/>
      <c r="E16" s="180"/>
      <c r="F16" s="180"/>
    </row>
    <row r="17" spans="2:6" s="10" customFormat="1" ht="15.6" customHeight="1">
      <c r="B17" s="195" t="s">
        <v>227</v>
      </c>
      <c r="C17" s="180"/>
      <c r="D17" s="180"/>
      <c r="E17" s="180"/>
      <c r="F17" s="180"/>
    </row>
    <row r="18" spans="2:6" ht="14.45" customHeight="1">
      <c r="B18" s="197" t="s">
        <v>266</v>
      </c>
      <c r="C18" s="29"/>
      <c r="D18" s="29"/>
      <c r="E18" s="29"/>
      <c r="F18" s="29"/>
    </row>
    <row r="19" spans="2:6">
      <c r="B19" s="198" t="s">
        <v>267</v>
      </c>
      <c r="C19" s="30"/>
      <c r="D19" s="30"/>
      <c r="E19" s="30"/>
      <c r="F19" s="30"/>
    </row>
    <row r="20" spans="2:6">
      <c r="B20" s="198" t="s">
        <v>268</v>
      </c>
    </row>
    <row r="21" spans="2:6">
      <c r="F21" s="20" t="s">
        <v>90</v>
      </c>
    </row>
    <row r="22" spans="2:6">
      <c r="F22" s="20"/>
    </row>
    <row r="23" spans="2:6">
      <c r="B23" s="176" t="s">
        <v>97</v>
      </c>
      <c r="C23" s="176" t="s">
        <v>275</v>
      </c>
      <c r="D23" s="176" t="s">
        <v>276</v>
      </c>
      <c r="E23" s="176" t="s">
        <v>277</v>
      </c>
      <c r="F23" s="176" t="s">
        <v>278</v>
      </c>
    </row>
    <row r="24" spans="2:6">
      <c r="B24" s="183" t="s">
        <v>89</v>
      </c>
      <c r="C24" s="180"/>
      <c r="D24" s="180"/>
      <c r="E24" s="180"/>
      <c r="F24" s="180"/>
    </row>
    <row r="25" spans="2:6">
      <c r="B25" s="183" t="s">
        <v>98</v>
      </c>
      <c r="C25" s="180"/>
      <c r="D25" s="180"/>
      <c r="E25" s="180"/>
      <c r="F25" s="180"/>
    </row>
    <row r="26" spans="2:6">
      <c r="B26" s="196" t="s">
        <v>39</v>
      </c>
      <c r="C26" s="194">
        <f>SUM(C24:C25)</f>
        <v>0</v>
      </c>
      <c r="D26" s="194">
        <f t="shared" ref="D26:F26" si="1">SUM(D24:D25)</f>
        <v>0</v>
      </c>
      <c r="E26" s="194">
        <f t="shared" si="1"/>
        <v>0</v>
      </c>
      <c r="F26" s="194">
        <f t="shared" si="1"/>
        <v>0</v>
      </c>
    </row>
    <row r="34" spans="6:6">
      <c r="F34" s="9" t="s">
        <v>224</v>
      </c>
    </row>
  </sheetData>
  <sheetProtection sheet="1" objects="1" scenarios="1"/>
  <customSheetViews>
    <customSheetView guid="{D8C3B8CF-EF94-4E7D-BDFF-C826B17F74E2}" showGridLines="0" topLeftCell="A10">
      <selection activeCell="J12" sqref="J12"/>
      <pageMargins left="0.7" right="0.7" top="0.75" bottom="0.75" header="0.3" footer="0.3"/>
      <pageSetup orientation="portrait" r:id="rId1"/>
    </customSheetView>
  </customSheetViews>
  <hyperlinks>
    <hyperlink ref="A1" location="Índice!A1" display="Índice" xr:uid="{0AFF78A1-F1AC-460E-84EA-CD23EE780D16}"/>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M33"/>
  <sheetViews>
    <sheetView showGridLines="0" zoomScaleNormal="100" workbookViewId="0">
      <selection activeCell="C22" sqref="C22"/>
    </sheetView>
  </sheetViews>
  <sheetFormatPr defaultColWidth="9.140625" defaultRowHeight="15"/>
  <cols>
    <col min="1" max="1" width="4.7109375" style="1" customWidth="1"/>
    <col min="2" max="2" width="43.5703125" style="1" customWidth="1"/>
    <col min="3" max="6" width="17.7109375" style="1" customWidth="1"/>
    <col min="7" max="7" width="17.5703125" style="1" customWidth="1"/>
    <col min="8" max="8" width="20.42578125" style="1" customWidth="1"/>
    <col min="9" max="9" width="22.42578125" style="1" bestFit="1" customWidth="1"/>
    <col min="10" max="10" width="12.42578125" style="1" customWidth="1"/>
    <col min="11" max="11" width="22.42578125" style="1" bestFit="1" customWidth="1"/>
    <col min="12" max="12" width="14" style="1" bestFit="1" customWidth="1"/>
    <col min="13" max="16" width="17" style="1" customWidth="1"/>
    <col min="17" max="16384" width="9.140625" style="1"/>
  </cols>
  <sheetData>
    <row r="1" spans="1:13">
      <c r="A1" s="32" t="s">
        <v>100</v>
      </c>
      <c r="L1" s="9"/>
      <c r="M1" s="9"/>
    </row>
    <row r="2" spans="1:13">
      <c r="A2" s="32"/>
      <c r="L2" s="9"/>
      <c r="M2" s="9"/>
    </row>
    <row r="3" spans="1:13" ht="15.75">
      <c r="A3" s="32"/>
      <c r="B3" s="205" t="s">
        <v>118</v>
      </c>
      <c r="C3" s="75" t="str">
        <f>Identificação!C2&amp;" ("&amp;Identificação!C4&amp;")"</f>
        <v xml:space="preserve"> ()</v>
      </c>
      <c r="D3" s="75"/>
      <c r="E3" s="199"/>
      <c r="F3" s="200"/>
      <c r="L3" s="9"/>
      <c r="M3" s="9"/>
    </row>
    <row r="4" spans="1:13">
      <c r="A4" s="32"/>
      <c r="L4" s="9"/>
      <c r="M4" s="9"/>
    </row>
    <row r="5" spans="1:13" ht="15.75">
      <c r="B5" s="8" t="s">
        <v>56</v>
      </c>
      <c r="L5" s="9"/>
      <c r="M5" s="9"/>
    </row>
    <row r="6" spans="1:13">
      <c r="L6" s="9"/>
      <c r="M6" s="9"/>
    </row>
    <row r="7" spans="1:13" ht="15" customHeight="1">
      <c r="B7" s="280" t="s">
        <v>2</v>
      </c>
      <c r="C7" s="280">
        <v>2025</v>
      </c>
      <c r="D7" s="280">
        <v>2024</v>
      </c>
      <c r="E7" s="280" t="s">
        <v>339</v>
      </c>
      <c r="F7" s="280"/>
      <c r="G7" s="5"/>
      <c r="H7" s="5"/>
    </row>
    <row r="8" spans="1:13" ht="15" customHeight="1">
      <c r="B8" s="280"/>
      <c r="C8" s="280"/>
      <c r="D8" s="280"/>
      <c r="E8" s="83" t="s">
        <v>32</v>
      </c>
      <c r="F8" s="83" t="s">
        <v>33</v>
      </c>
      <c r="G8" s="5"/>
      <c r="H8" s="20"/>
    </row>
    <row r="9" spans="1:13" ht="15" customHeight="1">
      <c r="B9" s="201" t="s">
        <v>95</v>
      </c>
      <c r="C9" s="202"/>
      <c r="D9" s="202"/>
      <c r="E9" s="203">
        <f>C9-D9</f>
        <v>0</v>
      </c>
      <c r="F9" s="204">
        <f>IFERROR(SEE9/D9,)</f>
        <v>0</v>
      </c>
      <c r="G9" s="23"/>
      <c r="H9" s="23"/>
    </row>
    <row r="10" spans="1:13" ht="15" customHeight="1">
      <c r="B10" s="24"/>
      <c r="C10" s="52"/>
      <c r="D10" s="52"/>
      <c r="E10" s="25"/>
      <c r="F10" s="26"/>
      <c r="G10" s="23"/>
      <c r="H10" s="23"/>
    </row>
    <row r="11" spans="1:13" ht="15" customHeight="1">
      <c r="B11" s="16"/>
      <c r="C11" s="16"/>
      <c r="D11" s="16"/>
      <c r="E11" s="16"/>
      <c r="F11" s="16"/>
      <c r="G11" s="20" t="s">
        <v>90</v>
      </c>
      <c r="H11" s="23"/>
    </row>
    <row r="12" spans="1:13" ht="29.25" customHeight="1">
      <c r="B12" s="159"/>
      <c r="C12" s="287" t="s">
        <v>258</v>
      </c>
      <c r="D12" s="288"/>
      <c r="E12" s="288"/>
      <c r="F12" s="288"/>
      <c r="G12" s="288"/>
      <c r="H12" s="23"/>
    </row>
    <row r="13" spans="1:13" ht="15" customHeight="1">
      <c r="B13" s="279" t="s">
        <v>184</v>
      </c>
      <c r="C13" s="280">
        <v>2025</v>
      </c>
      <c r="D13" s="289"/>
      <c r="E13" s="289"/>
      <c r="F13" s="289"/>
      <c r="G13" s="206">
        <v>2024</v>
      </c>
      <c r="H13" s="23"/>
    </row>
    <row r="14" spans="1:13" ht="15" customHeight="1">
      <c r="B14" s="279"/>
      <c r="C14" s="83" t="s">
        <v>255</v>
      </c>
      <c r="D14" s="83" t="s">
        <v>256</v>
      </c>
      <c r="E14" s="83" t="s">
        <v>257</v>
      </c>
      <c r="F14" s="176" t="s">
        <v>3</v>
      </c>
      <c r="G14" s="176" t="s">
        <v>3</v>
      </c>
      <c r="H14" s="23"/>
    </row>
    <row r="15" spans="1:13" ht="15" customHeight="1">
      <c r="B15" s="209" t="s">
        <v>181</v>
      </c>
      <c r="C15" s="211"/>
      <c r="D15" s="211"/>
      <c r="E15" s="211"/>
      <c r="F15" s="211"/>
      <c r="G15" s="211"/>
      <c r="H15" s="23"/>
    </row>
    <row r="16" spans="1:13" ht="15" customHeight="1">
      <c r="B16" s="209" t="s">
        <v>182</v>
      </c>
      <c r="C16" s="211"/>
      <c r="D16" s="211"/>
      <c r="E16" s="211"/>
      <c r="F16" s="211"/>
      <c r="G16" s="211"/>
      <c r="H16" s="23"/>
    </row>
    <row r="17" spans="2:8" ht="15" customHeight="1">
      <c r="B17" s="210" t="s">
        <v>185</v>
      </c>
      <c r="C17" s="212">
        <f>C15+C16</f>
        <v>0</v>
      </c>
      <c r="D17" s="212">
        <f t="shared" ref="D17:F17" si="0">D12-D13</f>
        <v>0</v>
      </c>
      <c r="E17" s="212">
        <f t="shared" si="0"/>
        <v>0</v>
      </c>
      <c r="F17" s="212">
        <f t="shared" si="0"/>
        <v>0</v>
      </c>
      <c r="G17" s="212">
        <f>G15+G16</f>
        <v>0</v>
      </c>
      <c r="H17" s="23"/>
    </row>
    <row r="18" spans="2:8" ht="15" customHeight="1">
      <c r="B18" s="209" t="s">
        <v>259</v>
      </c>
      <c r="C18" s="213">
        <f>C19+C20+C21</f>
        <v>0</v>
      </c>
      <c r="D18" s="213">
        <f t="shared" ref="D18:G18" si="1">D19+D20+D21</f>
        <v>0</v>
      </c>
      <c r="E18" s="213">
        <f t="shared" si="1"/>
        <v>0</v>
      </c>
      <c r="F18" s="213">
        <f t="shared" si="1"/>
        <v>0</v>
      </c>
      <c r="G18" s="213">
        <f t="shared" si="1"/>
        <v>0</v>
      </c>
      <c r="H18" s="23"/>
    </row>
    <row r="19" spans="2:8" ht="41.25" customHeight="1">
      <c r="B19" s="130" t="s">
        <v>188</v>
      </c>
      <c r="C19" s="214"/>
      <c r="D19" s="214"/>
      <c r="E19" s="214"/>
      <c r="F19" s="214"/>
      <c r="G19" s="214"/>
      <c r="H19" s="23"/>
    </row>
    <row r="20" spans="2:8" ht="28.5" customHeight="1">
      <c r="B20" s="130" t="s">
        <v>186</v>
      </c>
      <c r="C20" s="214"/>
      <c r="D20" s="214"/>
      <c r="E20" s="214"/>
      <c r="F20" s="214"/>
      <c r="G20" s="214"/>
      <c r="H20" s="23"/>
    </row>
    <row r="21" spans="2:8" ht="45" customHeight="1">
      <c r="B21" s="130" t="s">
        <v>187</v>
      </c>
      <c r="C21" s="214"/>
      <c r="D21" s="214"/>
      <c r="E21" s="214"/>
      <c r="F21" s="214"/>
      <c r="G21" s="214"/>
      <c r="H21" s="23"/>
    </row>
    <row r="22" spans="2:8" ht="15" customHeight="1">
      <c r="B22" s="208" t="s">
        <v>183</v>
      </c>
      <c r="C22" s="207">
        <f>C17-C18</f>
        <v>0</v>
      </c>
      <c r="D22" s="207">
        <f t="shared" ref="D22:G22" si="2">D17-D18</f>
        <v>0</v>
      </c>
      <c r="E22" s="207">
        <f t="shared" si="2"/>
        <v>0</v>
      </c>
      <c r="F22" s="207">
        <f t="shared" si="2"/>
        <v>0</v>
      </c>
      <c r="G22" s="207">
        <f t="shared" si="2"/>
        <v>0</v>
      </c>
      <c r="H22" s="23"/>
    </row>
    <row r="23" spans="2:8" ht="66.75" customHeight="1">
      <c r="B23" s="290" t="s">
        <v>320</v>
      </c>
      <c r="C23" s="291"/>
      <c r="D23" s="291"/>
      <c r="E23" s="291"/>
      <c r="F23" s="291"/>
      <c r="G23" s="291"/>
      <c r="H23" s="23"/>
    </row>
    <row r="25" spans="2:8">
      <c r="B25" s="279" t="s">
        <v>260</v>
      </c>
      <c r="C25" s="280" t="s">
        <v>175</v>
      </c>
    </row>
    <row r="26" spans="2:8" ht="20.25" customHeight="1">
      <c r="B26" s="286"/>
      <c r="C26" s="280"/>
    </row>
    <row r="27" spans="2:8" ht="17.25">
      <c r="B27" s="215" t="s">
        <v>204</v>
      </c>
      <c r="C27" s="202"/>
    </row>
    <row r="28" spans="2:8" ht="17.25">
      <c r="B28" s="215" t="s">
        <v>205</v>
      </c>
      <c r="C28" s="202"/>
    </row>
    <row r="29" spans="2:8">
      <c r="B29" s="215" t="s">
        <v>180</v>
      </c>
      <c r="C29" s="202"/>
    </row>
    <row r="30" spans="2:8" ht="17.25">
      <c r="B30" s="215" t="s">
        <v>206</v>
      </c>
      <c r="C30" s="202"/>
    </row>
    <row r="31" spans="2:8">
      <c r="B31" s="216" t="s">
        <v>176</v>
      </c>
      <c r="C31" s="217"/>
    </row>
    <row r="32" spans="2:8">
      <c r="B32" s="284" t="s">
        <v>261</v>
      </c>
      <c r="C32" s="284"/>
    </row>
    <row r="33" spans="2:3">
      <c r="B33" s="285"/>
      <c r="C33" s="285"/>
    </row>
  </sheetData>
  <sheetProtection sheet="1" objects="1" scenarios="1"/>
  <customSheetViews>
    <customSheetView guid="{D8C3B8CF-EF94-4E7D-BDFF-C826B17F74E2}" showGridLines="0">
      <selection activeCell="A4" sqref="A4:F6"/>
      <pageMargins left="0.7" right="0.7" top="0.75" bottom="0.75" header="0.3" footer="0.3"/>
      <pageSetup paperSize="9" orientation="portrait" horizontalDpi="4294967293" r:id="rId1"/>
    </customSheetView>
  </customSheetViews>
  <mergeCells count="11">
    <mergeCell ref="B32:C33"/>
    <mergeCell ref="E7:F7"/>
    <mergeCell ref="B7:B8"/>
    <mergeCell ref="B25:B26"/>
    <mergeCell ref="C25:C26"/>
    <mergeCell ref="C7:C8"/>
    <mergeCell ref="D7:D8"/>
    <mergeCell ref="C12:G12"/>
    <mergeCell ref="B13:B14"/>
    <mergeCell ref="C13:F13"/>
    <mergeCell ref="B23:G23"/>
  </mergeCells>
  <hyperlinks>
    <hyperlink ref="A1" location="Índice!A1" display="Índice" xr:uid="{9D83C172-F0C6-4D76-A75B-2C26CE524C82}"/>
  </hyperlinks>
  <pageMargins left="0.7" right="0.7" top="0.75" bottom="0.75" header="0.3" footer="0.3"/>
  <pageSetup paperSize="9" orientation="portrait" horizontalDpi="4294967293"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K20"/>
  <sheetViews>
    <sheetView showGridLines="0" workbookViewId="0">
      <selection activeCell="J25" sqref="J25"/>
    </sheetView>
  </sheetViews>
  <sheetFormatPr defaultColWidth="9.140625" defaultRowHeight="15"/>
  <cols>
    <col min="1" max="1" width="4.7109375" style="6" customWidth="1"/>
    <col min="2" max="7" width="17.7109375" style="6" customWidth="1"/>
    <col min="8" max="8" width="15.7109375" style="6" customWidth="1"/>
    <col min="9" max="9" width="14" style="6" customWidth="1"/>
    <col min="10" max="10" width="22.42578125" style="6" bestFit="1" customWidth="1"/>
    <col min="11" max="11" width="12.42578125" style="6" customWidth="1"/>
    <col min="12" max="12" width="22.42578125" style="6" bestFit="1" customWidth="1"/>
    <col min="13" max="13" width="14" style="6" bestFit="1" customWidth="1"/>
    <col min="14" max="17" width="17" style="6" customWidth="1"/>
    <col min="18" max="16384" width="9.140625" style="6"/>
  </cols>
  <sheetData>
    <row r="1" spans="1:11">
      <c r="A1" s="32" t="s">
        <v>100</v>
      </c>
    </row>
    <row r="2" spans="1:11">
      <c r="A2" s="268"/>
    </row>
    <row r="3" spans="1:11" ht="15.75">
      <c r="A3" s="32"/>
      <c r="B3" s="157" t="s">
        <v>118</v>
      </c>
      <c r="C3" s="73" t="str">
        <f>Identificação!C2&amp;" ("&amp;Identificação!C4&amp;")"</f>
        <v xml:space="preserve"> ()</v>
      </c>
      <c r="D3" s="73"/>
      <c r="E3" s="158"/>
      <c r="F3" s="74"/>
    </row>
    <row r="4" spans="1:11">
      <c r="A4" s="32"/>
    </row>
    <row r="5" spans="1:11" s="10" customFormat="1" ht="15.75">
      <c r="B5" s="27" t="s">
        <v>57</v>
      </c>
      <c r="C5" s="6"/>
      <c r="D5" s="6"/>
      <c r="E5" s="6"/>
      <c r="F5" s="6"/>
      <c r="G5" s="22"/>
      <c r="H5" s="22"/>
      <c r="I5" s="22"/>
    </row>
    <row r="6" spans="1:11" s="10" customFormat="1">
      <c r="B6" s="6"/>
      <c r="C6" s="6"/>
      <c r="D6" s="6"/>
      <c r="E6" s="20" t="s">
        <v>90</v>
      </c>
      <c r="F6" s="6"/>
      <c r="G6" s="22"/>
      <c r="H6" s="22"/>
      <c r="I6" s="22"/>
    </row>
    <row r="7" spans="1:11" ht="15" customHeight="1">
      <c r="B7" s="279" t="s">
        <v>25</v>
      </c>
      <c r="C7" s="279" t="s">
        <v>262</v>
      </c>
      <c r="D7" s="279"/>
      <c r="E7" s="279"/>
      <c r="F7" s="21"/>
    </row>
    <row r="8" spans="1:11" ht="30">
      <c r="B8" s="279"/>
      <c r="C8" s="176" t="s">
        <v>54</v>
      </c>
      <c r="D8" s="176" t="s">
        <v>53</v>
      </c>
      <c r="E8" s="83" t="s">
        <v>6</v>
      </c>
      <c r="F8" s="23"/>
    </row>
    <row r="9" spans="1:11" ht="15" customHeight="1">
      <c r="B9" s="179"/>
      <c r="C9" s="178"/>
      <c r="D9" s="178"/>
      <c r="E9" s="179"/>
      <c r="F9" s="22"/>
    </row>
    <row r="10" spans="1:11" ht="15" customHeight="1">
      <c r="B10" s="179"/>
      <c r="C10" s="180"/>
      <c r="D10" s="180"/>
      <c r="E10" s="179"/>
      <c r="F10" s="22"/>
    </row>
    <row r="11" spans="1:11" ht="15" customHeight="1">
      <c r="B11" s="179"/>
      <c r="C11" s="180"/>
      <c r="D11" s="180"/>
      <c r="E11" s="179"/>
      <c r="F11" s="22"/>
    </row>
    <row r="12" spans="1:11" ht="15" customHeight="1">
      <c r="B12" s="218"/>
      <c r="C12" s="218"/>
      <c r="D12" s="219">
        <f>SUM(D9:D11)</f>
        <v>0</v>
      </c>
      <c r="E12" s="218"/>
      <c r="K12" s="21"/>
    </row>
    <row r="14" spans="1:11">
      <c r="G14" s="20" t="s">
        <v>90</v>
      </c>
    </row>
    <row r="15" spans="1:11" ht="22.5" customHeight="1">
      <c r="B15" s="279" t="s">
        <v>25</v>
      </c>
      <c r="C15" s="279" t="s">
        <v>31</v>
      </c>
      <c r="D15" s="279" t="s">
        <v>263</v>
      </c>
      <c r="E15" s="279"/>
      <c r="F15" s="279"/>
      <c r="G15" s="279"/>
    </row>
    <row r="16" spans="1:11" ht="21.95" customHeight="1">
      <c r="B16" s="279"/>
      <c r="C16" s="279"/>
      <c r="D16" s="176" t="s">
        <v>7</v>
      </c>
      <c r="E16" s="176" t="s">
        <v>52</v>
      </c>
      <c r="F16" s="176" t="s">
        <v>3</v>
      </c>
      <c r="G16" s="176" t="s">
        <v>6</v>
      </c>
    </row>
    <row r="17" spans="2:7" ht="15.6" customHeight="1">
      <c r="B17" s="179"/>
      <c r="C17" s="220"/>
      <c r="D17" s="220"/>
      <c r="E17" s="220"/>
      <c r="F17" s="178"/>
      <c r="G17" s="220"/>
    </row>
    <row r="18" spans="2:7" ht="15.6" customHeight="1">
      <c r="B18" s="179"/>
      <c r="C18" s="179"/>
      <c r="D18" s="179"/>
      <c r="E18" s="179"/>
      <c r="F18" s="180"/>
      <c r="G18" s="179"/>
    </row>
    <row r="19" spans="2:7" ht="15.6" customHeight="1">
      <c r="B19" s="179"/>
      <c r="C19" s="179"/>
      <c r="D19" s="179"/>
      <c r="E19" s="179"/>
      <c r="F19" s="180"/>
      <c r="G19" s="179"/>
    </row>
    <row r="20" spans="2:7" ht="15.6" customHeight="1">
      <c r="B20" s="218"/>
      <c r="C20" s="218"/>
      <c r="D20" s="218"/>
      <c r="E20" s="218"/>
      <c r="F20" s="219">
        <f>SUM(F17:F19)</f>
        <v>0</v>
      </c>
      <c r="G20" s="221"/>
    </row>
  </sheetData>
  <sheetProtection sheet="1" objects="1" scenarios="1"/>
  <customSheetViews>
    <customSheetView guid="{D8C3B8CF-EF94-4E7D-BDFF-C826B17F74E2}" showGridLines="0">
      <selection activeCell="H20" sqref="H20"/>
      <pageMargins left="0.7" right="0.7" top="0.75" bottom="0.75" header="0.3" footer="0.3"/>
      <pageSetup paperSize="9" orientation="portrait" horizontalDpi="4294967293" r:id="rId1"/>
    </customSheetView>
  </customSheetViews>
  <mergeCells count="5">
    <mergeCell ref="B7:B8"/>
    <mergeCell ref="C7:E7"/>
    <mergeCell ref="B15:B16"/>
    <mergeCell ref="C15:C16"/>
    <mergeCell ref="D15:G15"/>
  </mergeCells>
  <hyperlinks>
    <hyperlink ref="A1" location="Índice!A1" display="Índice" xr:uid="{7DFC2041-6545-4CEA-B54B-4D306EAC6E97}"/>
  </hyperlinks>
  <pageMargins left="0.7" right="0.7" top="0.75" bottom="0.75" header="0.3" footer="0.3"/>
  <pageSetup paperSize="9" orientation="portrait" horizontalDpi="4294967293"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E108"/>
  <sheetViews>
    <sheetView showGridLines="0" zoomScaleNormal="100" workbookViewId="0">
      <selection activeCell="J60" sqref="J60"/>
    </sheetView>
  </sheetViews>
  <sheetFormatPr defaultRowHeight="15"/>
  <cols>
    <col min="1" max="1" width="4.7109375" customWidth="1"/>
    <col min="2" max="2" width="7.85546875" customWidth="1"/>
    <col min="3" max="3" width="77.5703125" customWidth="1"/>
    <col min="4" max="4" width="10.28515625" customWidth="1"/>
    <col min="5" max="5" width="14.42578125" customWidth="1"/>
    <col min="6" max="6" width="8.7109375" customWidth="1"/>
  </cols>
  <sheetData>
    <row r="1" spans="1:5">
      <c r="A1" s="32" t="s">
        <v>100</v>
      </c>
    </row>
    <row r="2" spans="1:5">
      <c r="A2" s="32"/>
    </row>
    <row r="3" spans="1:5" ht="15.75">
      <c r="A3" s="32"/>
      <c r="B3" s="157" t="s">
        <v>118</v>
      </c>
      <c r="C3" s="222"/>
      <c r="D3" s="73" t="str">
        <f>Identificação!C2&amp;" ("&amp;Identificação!C4&amp;")"</f>
        <v xml:space="preserve"> ()</v>
      </c>
      <c r="E3" s="77"/>
    </row>
    <row r="4" spans="1:5">
      <c r="A4" s="32"/>
    </row>
    <row r="5" spans="1:5" ht="15.75">
      <c r="B5" s="7" t="s">
        <v>99</v>
      </c>
      <c r="C5" s="7"/>
    </row>
    <row r="6" spans="1:5">
      <c r="B6" s="3"/>
      <c r="C6" s="3"/>
      <c r="D6" s="3"/>
      <c r="E6" s="4"/>
    </row>
    <row r="7" spans="1:5" ht="16.5" hidden="1" customHeight="1">
      <c r="B7" s="292" t="s">
        <v>88</v>
      </c>
      <c r="C7" s="53"/>
      <c r="D7" s="50" t="s">
        <v>8</v>
      </c>
      <c r="E7" s="294" t="s">
        <v>219</v>
      </c>
    </row>
    <row r="8" spans="1:5" ht="16.5" hidden="1" customHeight="1">
      <c r="B8" s="293"/>
      <c r="C8" s="54"/>
      <c r="D8" s="51" t="s">
        <v>5</v>
      </c>
      <c r="E8" s="295"/>
    </row>
    <row r="9" spans="1:5" hidden="1">
      <c r="B9" s="12" t="s">
        <v>42</v>
      </c>
      <c r="C9" s="55"/>
      <c r="D9" s="41"/>
      <c r="E9" s="44"/>
    </row>
    <row r="10" spans="1:5" ht="24" hidden="1">
      <c r="B10" s="38" t="s">
        <v>68</v>
      </c>
      <c r="C10" s="56"/>
      <c r="D10" s="42"/>
      <c r="E10" s="44" t="s">
        <v>119</v>
      </c>
    </row>
    <row r="11" spans="1:5" ht="24" hidden="1">
      <c r="B11" s="12" t="s">
        <v>164</v>
      </c>
      <c r="C11" s="55"/>
      <c r="D11" s="42"/>
      <c r="E11" s="44" t="s">
        <v>119</v>
      </c>
    </row>
    <row r="12" spans="1:5" hidden="1">
      <c r="B12" s="38" t="s">
        <v>121</v>
      </c>
      <c r="C12" s="56"/>
      <c r="D12" s="42"/>
      <c r="E12" s="44"/>
    </row>
    <row r="13" spans="1:5" hidden="1">
      <c r="B13" s="38" t="s">
        <v>122</v>
      </c>
      <c r="C13" s="56"/>
      <c r="D13" s="42"/>
      <c r="E13" s="44"/>
    </row>
    <row r="14" spans="1:5" ht="24" hidden="1">
      <c r="B14" s="13" t="s">
        <v>43</v>
      </c>
      <c r="C14" s="57"/>
      <c r="D14" s="42"/>
      <c r="E14" s="44" t="s">
        <v>119</v>
      </c>
    </row>
    <row r="15" spans="1:5" hidden="1">
      <c r="B15" s="12" t="s">
        <v>9</v>
      </c>
      <c r="C15" s="55"/>
      <c r="D15" s="42"/>
      <c r="E15" s="44"/>
    </row>
    <row r="16" spans="1:5" s="9" customFormat="1" ht="24" hidden="1">
      <c r="B16" s="12" t="s">
        <v>10</v>
      </c>
      <c r="C16" s="55"/>
      <c r="D16" s="42"/>
      <c r="E16" s="44" t="s">
        <v>66</v>
      </c>
    </row>
    <row r="17" spans="2:5" ht="36" hidden="1">
      <c r="B17" s="12" t="s">
        <v>11</v>
      </c>
      <c r="C17" s="55"/>
      <c r="D17" s="42"/>
      <c r="E17" s="44" t="s">
        <v>36</v>
      </c>
    </row>
    <row r="18" spans="2:5" ht="48" hidden="1">
      <c r="B18" s="12" t="s">
        <v>12</v>
      </c>
      <c r="C18" s="55"/>
      <c r="D18" s="42"/>
      <c r="E18" s="44" t="s">
        <v>120</v>
      </c>
    </row>
    <row r="19" spans="2:5" hidden="1">
      <c r="B19" s="12" t="s">
        <v>24</v>
      </c>
      <c r="C19" s="55"/>
      <c r="D19" s="42"/>
      <c r="E19" s="44"/>
    </row>
    <row r="20" spans="2:5" ht="24" hidden="1" customHeight="1">
      <c r="B20" s="38" t="s">
        <v>69</v>
      </c>
      <c r="C20" s="56"/>
      <c r="D20" s="42"/>
      <c r="E20" s="45" t="s">
        <v>37</v>
      </c>
    </row>
    <row r="21" spans="2:5" hidden="1">
      <c r="B21" s="12" t="s">
        <v>71</v>
      </c>
      <c r="C21" s="55"/>
      <c r="D21" s="42"/>
      <c r="E21" s="46"/>
    </row>
    <row r="22" spans="2:5" ht="24" hidden="1" customHeight="1">
      <c r="B22" s="38" t="s">
        <v>70</v>
      </c>
      <c r="C22" s="56"/>
      <c r="D22" s="42"/>
      <c r="E22" s="45" t="s">
        <v>37</v>
      </c>
    </row>
    <row r="23" spans="2:5" hidden="1">
      <c r="B23" s="12" t="s">
        <v>61</v>
      </c>
      <c r="C23" s="55"/>
      <c r="D23" s="42"/>
      <c r="E23" s="44"/>
    </row>
    <row r="24" spans="2:5" hidden="1">
      <c r="B24" s="38" t="s">
        <v>174</v>
      </c>
      <c r="C24" s="56"/>
      <c r="D24" s="42"/>
      <c r="E24" s="44"/>
    </row>
    <row r="25" spans="2:5" hidden="1">
      <c r="B25" s="12" t="s">
        <v>45</v>
      </c>
      <c r="C25" s="55"/>
      <c r="D25" s="42"/>
      <c r="E25" s="44"/>
    </row>
    <row r="26" spans="2:5" ht="36" hidden="1">
      <c r="B26" s="38" t="s">
        <v>34</v>
      </c>
      <c r="C26" s="56"/>
      <c r="D26" s="42"/>
      <c r="E26" s="44" t="s">
        <v>36</v>
      </c>
    </row>
    <row r="27" spans="2:5" ht="36" hidden="1">
      <c r="B27" s="38" t="s">
        <v>35</v>
      </c>
      <c r="C27" s="56"/>
      <c r="D27" s="42"/>
      <c r="E27" s="44" t="s">
        <v>36</v>
      </c>
    </row>
    <row r="28" spans="2:5" hidden="1">
      <c r="B28" s="38" t="s">
        <v>46</v>
      </c>
      <c r="C28" s="56"/>
      <c r="D28" s="42"/>
      <c r="E28" s="44"/>
    </row>
    <row r="29" spans="2:5" hidden="1">
      <c r="B29" s="38" t="s">
        <v>47</v>
      </c>
      <c r="C29" s="56"/>
      <c r="D29" s="42"/>
      <c r="E29" s="44"/>
    </row>
    <row r="30" spans="2:5" hidden="1">
      <c r="B30" s="12" t="s">
        <v>67</v>
      </c>
      <c r="C30" s="55"/>
      <c r="D30" s="42"/>
      <c r="E30" s="44"/>
    </row>
    <row r="31" spans="2:5" ht="36" hidden="1">
      <c r="B31" s="38" t="s">
        <v>44</v>
      </c>
      <c r="C31" s="56"/>
      <c r="D31" s="42"/>
      <c r="E31" s="44" t="s">
        <v>36</v>
      </c>
    </row>
    <row r="32" spans="2:5" hidden="1">
      <c r="B32" s="13" t="s">
        <v>30</v>
      </c>
      <c r="C32" s="57"/>
      <c r="D32" s="42"/>
      <c r="E32" s="47"/>
    </row>
    <row r="33" spans="2:5" ht="48.75" hidden="1">
      <c r="B33" s="38" t="s">
        <v>48</v>
      </c>
      <c r="C33" s="56"/>
      <c r="D33" s="42"/>
      <c r="E33" s="47" t="s">
        <v>29</v>
      </c>
    </row>
    <row r="34" spans="2:5" hidden="1">
      <c r="B34" s="13" t="s">
        <v>50</v>
      </c>
      <c r="C34" s="57"/>
      <c r="D34" s="42"/>
      <c r="E34" s="47"/>
    </row>
    <row r="35" spans="2:5" hidden="1">
      <c r="B35" s="12" t="s">
        <v>16</v>
      </c>
      <c r="C35" s="55"/>
      <c r="D35" s="42"/>
      <c r="E35" s="44"/>
    </row>
    <row r="36" spans="2:5" hidden="1">
      <c r="B36" s="38" t="s">
        <v>17</v>
      </c>
      <c r="C36" s="56"/>
      <c r="D36" s="42"/>
      <c r="E36" s="44"/>
    </row>
    <row r="37" spans="2:5" hidden="1">
      <c r="B37" s="38" t="s">
        <v>18</v>
      </c>
      <c r="C37" s="56"/>
      <c r="D37" s="42"/>
      <c r="E37" s="44"/>
    </row>
    <row r="38" spans="2:5" hidden="1">
      <c r="B38" s="38" t="s">
        <v>19</v>
      </c>
      <c r="C38" s="56"/>
      <c r="D38" s="42"/>
      <c r="E38" s="47"/>
    </row>
    <row r="39" spans="2:5" hidden="1">
      <c r="B39" s="12" t="s">
        <v>62</v>
      </c>
      <c r="C39" s="55"/>
      <c r="D39" s="42"/>
      <c r="E39" s="44"/>
    </row>
    <row r="40" spans="2:5" ht="60" hidden="1">
      <c r="B40" s="14" t="s">
        <v>51</v>
      </c>
      <c r="C40" s="58"/>
      <c r="D40" s="42"/>
      <c r="E40" s="47" t="s">
        <v>20</v>
      </c>
    </row>
    <row r="41" spans="2:5" hidden="1">
      <c r="B41" s="12" t="s">
        <v>63</v>
      </c>
      <c r="C41" s="55"/>
      <c r="D41" s="42"/>
      <c r="E41" s="47"/>
    </row>
    <row r="42" spans="2:5" hidden="1">
      <c r="B42" s="38" t="s">
        <v>38</v>
      </c>
      <c r="C42" s="56"/>
      <c r="D42" s="42"/>
      <c r="E42" s="296" t="s">
        <v>28</v>
      </c>
    </row>
    <row r="43" spans="2:5" hidden="1">
      <c r="B43" s="38" t="s">
        <v>49</v>
      </c>
      <c r="C43" s="56"/>
      <c r="D43" s="42"/>
      <c r="E43" s="296"/>
    </row>
    <row r="44" spans="2:5" hidden="1">
      <c r="B44" s="38" t="s">
        <v>23</v>
      </c>
      <c r="C44" s="56"/>
      <c r="D44" s="42"/>
      <c r="E44" s="48"/>
    </row>
    <row r="45" spans="2:5" hidden="1">
      <c r="B45" s="12" t="s">
        <v>22</v>
      </c>
      <c r="C45" s="55"/>
      <c r="D45" s="42"/>
      <c r="E45" s="47"/>
    </row>
    <row r="46" spans="2:5" hidden="1">
      <c r="B46" s="38" t="s">
        <v>13</v>
      </c>
      <c r="C46" s="56"/>
      <c r="D46" s="42"/>
      <c r="E46" s="47"/>
    </row>
    <row r="47" spans="2:5" hidden="1">
      <c r="B47" s="38" t="s">
        <v>14</v>
      </c>
      <c r="C47" s="56"/>
      <c r="D47" s="42"/>
      <c r="E47" s="47"/>
    </row>
    <row r="48" spans="2:5" hidden="1">
      <c r="B48" s="38" t="s">
        <v>15</v>
      </c>
      <c r="C48" s="56"/>
      <c r="D48" s="42"/>
      <c r="E48" s="47"/>
    </row>
    <row r="49" spans="2:5" ht="144" hidden="1">
      <c r="B49" s="14" t="s">
        <v>64</v>
      </c>
      <c r="C49" s="58"/>
      <c r="D49" s="42"/>
      <c r="E49" s="48"/>
    </row>
    <row r="50" spans="2:5" hidden="1">
      <c r="B50" s="39" t="s">
        <v>65</v>
      </c>
      <c r="C50" s="59"/>
      <c r="D50" s="43"/>
      <c r="E50" s="49"/>
    </row>
    <row r="51" spans="2:5" ht="15" hidden="1" customHeight="1">
      <c r="B51" s="11" t="s">
        <v>21</v>
      </c>
      <c r="C51" s="11"/>
      <c r="D51" s="3"/>
      <c r="E51" s="3"/>
    </row>
    <row r="52" spans="2:5" ht="11.25" hidden="1" customHeight="1">
      <c r="B52" s="11" t="s">
        <v>55</v>
      </c>
      <c r="C52" s="11"/>
      <c r="D52" s="3"/>
      <c r="E52" s="3"/>
    </row>
    <row r="53" spans="2:5">
      <c r="B53" s="297" t="s">
        <v>229</v>
      </c>
      <c r="C53" s="301" t="s">
        <v>237</v>
      </c>
      <c r="D53" s="229" t="s">
        <v>8</v>
      </c>
      <c r="E53" s="299" t="s">
        <v>228</v>
      </c>
    </row>
    <row r="54" spans="2:5">
      <c r="B54" s="298"/>
      <c r="C54" s="302"/>
      <c r="D54" s="223" t="s">
        <v>5</v>
      </c>
      <c r="E54" s="300"/>
    </row>
    <row r="55" spans="2:5">
      <c r="B55" s="230">
        <v>1</v>
      </c>
      <c r="C55" s="225" t="s">
        <v>296</v>
      </c>
      <c r="D55" s="224"/>
      <c r="E55" s="231"/>
    </row>
    <row r="56" spans="2:5">
      <c r="B56" s="230"/>
      <c r="C56" s="226" t="s">
        <v>233</v>
      </c>
      <c r="D56" s="224"/>
      <c r="E56" s="231"/>
    </row>
    <row r="57" spans="2:5">
      <c r="B57" s="232"/>
      <c r="C57" s="227" t="s">
        <v>340</v>
      </c>
      <c r="D57" s="224"/>
      <c r="E57" s="231"/>
    </row>
    <row r="58" spans="2:5">
      <c r="B58" s="232"/>
      <c r="C58" s="227" t="s">
        <v>341</v>
      </c>
      <c r="D58" s="224"/>
      <c r="E58" s="231"/>
    </row>
    <row r="59" spans="2:5">
      <c r="B59" s="232"/>
      <c r="C59" s="227" t="s">
        <v>342</v>
      </c>
      <c r="D59" s="224"/>
      <c r="E59" s="231"/>
    </row>
    <row r="60" spans="2:5">
      <c r="B60" s="232"/>
      <c r="C60" s="227" t="s">
        <v>343</v>
      </c>
      <c r="D60" s="224"/>
      <c r="E60" s="231"/>
    </row>
    <row r="61" spans="2:5">
      <c r="B61" s="232"/>
      <c r="C61" s="226" t="s">
        <v>344</v>
      </c>
      <c r="D61" s="224"/>
      <c r="E61" s="231"/>
    </row>
    <row r="62" spans="2:5">
      <c r="B62" s="230"/>
      <c r="C62" s="226" t="s">
        <v>252</v>
      </c>
      <c r="D62" s="224"/>
      <c r="E62" s="231"/>
    </row>
    <row r="63" spans="2:5">
      <c r="B63" s="230"/>
      <c r="C63" s="226" t="s">
        <v>283</v>
      </c>
      <c r="D63" s="224"/>
      <c r="E63" s="231"/>
    </row>
    <row r="64" spans="2:5">
      <c r="B64" s="230">
        <v>2</v>
      </c>
      <c r="C64" s="225" t="s">
        <v>294</v>
      </c>
      <c r="D64" s="224"/>
      <c r="E64" s="231"/>
    </row>
    <row r="65" spans="2:5">
      <c r="B65" s="230">
        <v>3</v>
      </c>
      <c r="C65" s="228" t="s">
        <v>232</v>
      </c>
      <c r="D65" s="224"/>
      <c r="E65" s="231"/>
    </row>
    <row r="66" spans="2:5">
      <c r="B66" s="230"/>
      <c r="C66" s="226" t="s">
        <v>345</v>
      </c>
      <c r="D66" s="224"/>
      <c r="E66" s="231"/>
    </row>
    <row r="67" spans="2:5">
      <c r="B67" s="230"/>
      <c r="C67" s="226" t="s">
        <v>239</v>
      </c>
      <c r="D67" s="224"/>
      <c r="E67" s="231"/>
    </row>
    <row r="68" spans="2:5">
      <c r="B68" s="230"/>
      <c r="C68" s="226" t="s">
        <v>240</v>
      </c>
      <c r="D68" s="224"/>
      <c r="E68" s="231"/>
    </row>
    <row r="69" spans="2:5">
      <c r="B69" s="230">
        <v>4</v>
      </c>
      <c r="C69" s="228" t="s">
        <v>297</v>
      </c>
      <c r="D69" s="224"/>
      <c r="E69" s="231"/>
    </row>
    <row r="70" spans="2:5">
      <c r="B70" s="230">
        <v>5</v>
      </c>
      <c r="C70" s="225" t="s">
        <v>284</v>
      </c>
      <c r="D70" s="224"/>
      <c r="E70" s="231"/>
    </row>
    <row r="71" spans="2:5">
      <c r="B71" s="230"/>
      <c r="C71" s="226" t="s">
        <v>292</v>
      </c>
      <c r="D71" s="224"/>
      <c r="E71" s="231"/>
    </row>
    <row r="72" spans="2:5">
      <c r="B72" s="230"/>
      <c r="C72" s="226" t="s">
        <v>293</v>
      </c>
      <c r="D72" s="224"/>
      <c r="E72" s="231"/>
    </row>
    <row r="73" spans="2:5">
      <c r="B73" s="230">
        <v>6</v>
      </c>
      <c r="C73" s="225" t="s">
        <v>9</v>
      </c>
      <c r="D73" s="224"/>
      <c r="E73" s="231"/>
    </row>
    <row r="74" spans="2:5">
      <c r="B74" s="230">
        <v>7</v>
      </c>
      <c r="C74" s="225" t="s">
        <v>10</v>
      </c>
      <c r="D74" s="224"/>
      <c r="E74" s="231"/>
    </row>
    <row r="75" spans="2:5">
      <c r="B75" s="230">
        <v>8</v>
      </c>
      <c r="C75" s="225" t="s">
        <v>298</v>
      </c>
      <c r="D75" s="224"/>
      <c r="E75" s="231"/>
    </row>
    <row r="76" spans="2:5">
      <c r="B76" s="232"/>
      <c r="C76" s="226" t="s">
        <v>38</v>
      </c>
      <c r="D76" s="224"/>
      <c r="E76" s="231"/>
    </row>
    <row r="77" spans="2:5">
      <c r="B77" s="232"/>
      <c r="C77" s="226" t="s">
        <v>49</v>
      </c>
      <c r="D77" s="224"/>
      <c r="E77" s="231"/>
    </row>
    <row r="78" spans="2:5">
      <c r="B78" s="232"/>
      <c r="C78" s="226" t="s">
        <v>234</v>
      </c>
      <c r="D78" s="224"/>
      <c r="E78" s="231"/>
    </row>
    <row r="79" spans="2:5">
      <c r="B79" s="232"/>
      <c r="C79" s="226" t="s">
        <v>346</v>
      </c>
      <c r="D79" s="224"/>
      <c r="E79" s="231"/>
    </row>
    <row r="80" spans="2:5">
      <c r="B80" s="230">
        <v>9</v>
      </c>
      <c r="C80" s="225" t="s">
        <v>289</v>
      </c>
      <c r="D80" s="224"/>
      <c r="E80" s="231"/>
    </row>
    <row r="81" spans="2:5">
      <c r="B81" s="230"/>
      <c r="C81" s="226" t="s">
        <v>290</v>
      </c>
      <c r="D81" s="224"/>
      <c r="E81" s="231"/>
    </row>
    <row r="82" spans="2:5">
      <c r="B82" s="230"/>
      <c r="C82" s="226" t="s">
        <v>291</v>
      </c>
      <c r="D82" s="224"/>
      <c r="E82" s="231"/>
    </row>
    <row r="83" spans="2:5">
      <c r="B83" s="230">
        <v>10</v>
      </c>
      <c r="C83" s="225" t="s">
        <v>288</v>
      </c>
      <c r="D83" s="224"/>
      <c r="E83" s="231"/>
    </row>
    <row r="84" spans="2:5">
      <c r="B84" s="232"/>
      <c r="C84" s="226" t="s">
        <v>295</v>
      </c>
      <c r="D84" s="224"/>
      <c r="E84" s="231"/>
    </row>
    <row r="85" spans="2:5">
      <c r="B85" s="232"/>
      <c r="C85" s="226" t="s">
        <v>347</v>
      </c>
      <c r="D85" s="224"/>
      <c r="E85" s="231"/>
    </row>
    <row r="86" spans="2:5">
      <c r="B86" s="232"/>
      <c r="C86" s="227" t="s">
        <v>286</v>
      </c>
      <c r="D86" s="224"/>
      <c r="E86" s="231"/>
    </row>
    <row r="87" spans="2:5">
      <c r="B87" s="232"/>
      <c r="C87" s="227" t="s">
        <v>35</v>
      </c>
      <c r="D87" s="224"/>
      <c r="E87" s="231"/>
    </row>
    <row r="88" spans="2:5">
      <c r="B88" s="232"/>
      <c r="C88" s="227" t="s">
        <v>46</v>
      </c>
      <c r="D88" s="224"/>
      <c r="E88" s="231"/>
    </row>
    <row r="89" spans="2:5">
      <c r="B89" s="232"/>
      <c r="C89" s="227" t="s">
        <v>47</v>
      </c>
      <c r="D89" s="224"/>
      <c r="E89" s="231"/>
    </row>
    <row r="90" spans="2:5">
      <c r="B90" s="232"/>
      <c r="C90" s="226" t="s">
        <v>287</v>
      </c>
      <c r="D90" s="224"/>
      <c r="E90" s="231"/>
    </row>
    <row r="91" spans="2:5">
      <c r="B91" s="230">
        <v>11</v>
      </c>
      <c r="C91" s="225" t="s">
        <v>16</v>
      </c>
      <c r="D91" s="224"/>
      <c r="E91" s="231"/>
    </row>
    <row r="92" spans="2:5">
      <c r="B92" s="232"/>
      <c r="C92" s="226" t="s">
        <v>348</v>
      </c>
      <c r="D92" s="224"/>
      <c r="E92" s="231"/>
    </row>
    <row r="93" spans="2:5">
      <c r="B93" s="232"/>
      <c r="C93" s="226" t="s">
        <v>18</v>
      </c>
      <c r="D93" s="224"/>
      <c r="E93" s="231"/>
    </row>
    <row r="94" spans="2:5">
      <c r="B94" s="232"/>
      <c r="C94" s="226" t="s">
        <v>349</v>
      </c>
      <c r="D94" s="224"/>
      <c r="E94" s="231"/>
    </row>
    <row r="95" spans="2:5">
      <c r="B95" s="232"/>
      <c r="C95" s="226" t="s">
        <v>19</v>
      </c>
      <c r="D95" s="224"/>
      <c r="E95" s="231"/>
    </row>
    <row r="96" spans="2:5">
      <c r="B96" s="230">
        <v>12</v>
      </c>
      <c r="C96" s="225" t="s">
        <v>285</v>
      </c>
      <c r="D96" s="224"/>
      <c r="E96" s="231"/>
    </row>
    <row r="97" spans="2:5">
      <c r="B97" s="230"/>
      <c r="C97" s="226" t="s">
        <v>62</v>
      </c>
      <c r="D97" s="224"/>
      <c r="E97" s="231"/>
    </row>
    <row r="98" spans="2:5">
      <c r="B98" s="230"/>
      <c r="C98" s="226" t="s">
        <v>230</v>
      </c>
      <c r="D98" s="224"/>
      <c r="E98" s="231"/>
    </row>
    <row r="99" spans="2:5">
      <c r="B99" s="232"/>
      <c r="C99" s="227" t="s">
        <v>69</v>
      </c>
      <c r="D99" s="224"/>
      <c r="E99" s="231"/>
    </row>
    <row r="100" spans="2:5">
      <c r="B100" s="230"/>
      <c r="C100" s="226" t="s">
        <v>231</v>
      </c>
      <c r="D100" s="224"/>
      <c r="E100" s="231"/>
    </row>
    <row r="101" spans="2:5">
      <c r="B101" s="232"/>
      <c r="C101" s="227" t="s">
        <v>70</v>
      </c>
      <c r="D101" s="224"/>
      <c r="E101" s="231"/>
    </row>
    <row r="102" spans="2:5">
      <c r="B102" s="230"/>
      <c r="C102" s="226" t="s">
        <v>350</v>
      </c>
      <c r="D102" s="224"/>
      <c r="E102" s="231"/>
    </row>
    <row r="103" spans="2:5">
      <c r="B103" s="232"/>
      <c r="C103" s="227" t="s">
        <v>13</v>
      </c>
      <c r="D103" s="224"/>
      <c r="E103" s="231"/>
    </row>
    <row r="104" spans="2:5">
      <c r="B104" s="232"/>
      <c r="C104" s="227" t="s">
        <v>236</v>
      </c>
      <c r="D104" s="224"/>
      <c r="E104" s="231"/>
    </row>
    <row r="105" spans="2:5">
      <c r="B105" s="230"/>
      <c r="C105" s="226" t="s">
        <v>351</v>
      </c>
      <c r="D105" s="224"/>
      <c r="E105" s="231"/>
    </row>
    <row r="106" spans="2:5">
      <c r="B106" s="233">
        <v>13</v>
      </c>
      <c r="C106" s="234" t="s">
        <v>235</v>
      </c>
      <c r="D106" s="235"/>
      <c r="E106" s="236"/>
    </row>
    <row r="107" spans="2:5">
      <c r="B107" s="237" t="s">
        <v>21</v>
      </c>
      <c r="C107" s="11"/>
      <c r="D107" s="3"/>
      <c r="E107" s="3"/>
    </row>
    <row r="108" spans="2:5">
      <c r="B108" s="237" t="s">
        <v>55</v>
      </c>
      <c r="C108" s="11"/>
      <c r="D108" s="3"/>
      <c r="E108" s="3"/>
    </row>
  </sheetData>
  <customSheetViews>
    <customSheetView guid="{D8C3B8CF-EF94-4E7D-BDFF-C826B17F74E2}" showGridLines="0">
      <selection activeCell="A2" sqref="A2:D52"/>
      <pageMargins left="0.7" right="0.7" top="0.75" bottom="0.75" header="0.3" footer="0.3"/>
      <pageSetup paperSize="9" orientation="portrait" horizontalDpi="4294967293" r:id="rId1"/>
    </customSheetView>
  </customSheetViews>
  <mergeCells count="6">
    <mergeCell ref="B7:B8"/>
    <mergeCell ref="E7:E8"/>
    <mergeCell ref="E42:E43"/>
    <mergeCell ref="B53:B54"/>
    <mergeCell ref="E53:E54"/>
    <mergeCell ref="C53:C54"/>
  </mergeCells>
  <dataValidations count="1">
    <dataValidation type="list" allowBlank="1" showInputMessage="1" showErrorMessage="1" sqref="D10 D12:D22 D24 D26:D29 D31 D33:D34 D36:D40 D42:D44 D46:D50 D57:D79" xr:uid="{D8D761DF-89EE-4396-9B35-D8090F2455D9}">
      <formula1>"S,N,N.A."</formula1>
    </dataValidation>
  </dataValidations>
  <hyperlinks>
    <hyperlink ref="A1" location="Índice!A1" display="Índice" xr:uid="{55788D49-134D-4E38-A1B9-02B4F6AACE04}"/>
  </hyperlinks>
  <pageMargins left="0.7" right="0.7" top="0.75" bottom="0.75" header="0.3" footer="0.3"/>
  <pageSetup paperSize="9"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FF8C1-9063-4382-A1B2-BEFA2EB80895}">
  <dimension ref="A1:J21"/>
  <sheetViews>
    <sheetView showGridLines="0" workbookViewId="0"/>
  </sheetViews>
  <sheetFormatPr defaultRowHeight="15"/>
  <cols>
    <col min="1" max="1" width="6.42578125" style="61" bestFit="1" customWidth="1"/>
    <col min="2" max="2" width="34.42578125" style="61" bestFit="1" customWidth="1"/>
    <col min="3" max="3" width="30.7109375" style="61" bestFit="1" customWidth="1"/>
    <col min="4" max="8" width="5.5703125" style="61" bestFit="1" customWidth="1"/>
    <col min="9" max="9" width="2.140625" style="61" customWidth="1"/>
    <col min="10" max="10" width="6.28515625" style="61" customWidth="1"/>
  </cols>
  <sheetData>
    <row r="1" spans="1:10">
      <c r="A1" s="32" t="s">
        <v>100</v>
      </c>
      <c r="B1" s="62"/>
      <c r="C1" s="62"/>
      <c r="D1" s="62"/>
      <c r="E1" s="62"/>
      <c r="F1" s="62"/>
      <c r="G1" s="62"/>
      <c r="H1" s="62"/>
      <c r="I1" s="62"/>
      <c r="J1" s="62"/>
    </row>
    <row r="2" spans="1:10" ht="18.75">
      <c r="A2" s="63"/>
      <c r="B2" s="272" t="s">
        <v>299</v>
      </c>
      <c r="C2" s="273"/>
      <c r="D2" s="273"/>
      <c r="E2" s="273"/>
      <c r="F2" s="273"/>
      <c r="G2" s="273"/>
      <c r="H2" s="273"/>
      <c r="I2" s="274"/>
      <c r="J2" s="64"/>
    </row>
    <row r="3" spans="1:10" s="3" customFormat="1" ht="18">
      <c r="A3" s="66"/>
      <c r="B3" s="253"/>
      <c r="C3" s="254"/>
      <c r="D3" s="254"/>
      <c r="E3" s="254"/>
      <c r="F3" s="254"/>
      <c r="G3" s="254"/>
      <c r="H3" s="254"/>
      <c r="I3" s="255"/>
      <c r="J3" s="67"/>
    </row>
    <row r="4" spans="1:10" s="3" customFormat="1">
      <c r="A4" s="66"/>
      <c r="B4" s="269" t="s">
        <v>300</v>
      </c>
      <c r="C4" s="270"/>
      <c r="D4" s="270"/>
      <c r="E4" s="270"/>
      <c r="F4" s="270"/>
      <c r="G4" s="270"/>
      <c r="H4" s="270"/>
      <c r="I4" s="271"/>
      <c r="J4" s="68"/>
    </row>
    <row r="5" spans="1:10" s="3" customFormat="1">
      <c r="A5" s="66"/>
      <c r="B5" s="269"/>
      <c r="C5" s="270"/>
      <c r="D5" s="270"/>
      <c r="E5" s="270"/>
      <c r="F5" s="270"/>
      <c r="G5" s="270"/>
      <c r="H5" s="270"/>
      <c r="I5" s="271"/>
      <c r="J5" s="68"/>
    </row>
    <row r="6" spans="1:10" s="3" customFormat="1">
      <c r="A6" s="66"/>
      <c r="B6" s="269" t="s">
        <v>307</v>
      </c>
      <c r="C6" s="270"/>
      <c r="D6" s="270"/>
      <c r="E6" s="270"/>
      <c r="F6" s="270"/>
      <c r="G6" s="270"/>
      <c r="H6" s="270"/>
      <c r="I6" s="271"/>
      <c r="J6" s="68"/>
    </row>
    <row r="7" spans="1:10" s="3" customFormat="1">
      <c r="A7" s="66"/>
      <c r="B7" s="269"/>
      <c r="C7" s="270"/>
      <c r="D7" s="270"/>
      <c r="E7" s="270"/>
      <c r="F7" s="270"/>
      <c r="G7" s="270"/>
      <c r="H7" s="270"/>
      <c r="I7" s="271"/>
      <c r="J7" s="68"/>
    </row>
    <row r="8" spans="1:10" s="3" customFormat="1">
      <c r="A8" s="66"/>
      <c r="B8" s="269" t="s">
        <v>301</v>
      </c>
      <c r="C8" s="270"/>
      <c r="D8" s="270"/>
      <c r="E8" s="270"/>
      <c r="F8" s="270"/>
      <c r="G8" s="270"/>
      <c r="H8" s="270"/>
      <c r="I8" s="271"/>
      <c r="J8" s="68"/>
    </row>
    <row r="9" spans="1:10" s="3" customFormat="1">
      <c r="A9" s="66"/>
      <c r="B9" s="269"/>
      <c r="C9" s="270"/>
      <c r="D9" s="270"/>
      <c r="E9" s="270"/>
      <c r="F9" s="270"/>
      <c r="G9" s="270"/>
      <c r="H9" s="270"/>
      <c r="I9" s="271"/>
      <c r="J9" s="68"/>
    </row>
    <row r="10" spans="1:10" s="3" customFormat="1">
      <c r="A10" s="66"/>
      <c r="B10" s="269" t="s">
        <v>302</v>
      </c>
      <c r="C10" s="270"/>
      <c r="D10" s="270"/>
      <c r="E10" s="270"/>
      <c r="F10" s="270"/>
      <c r="G10" s="270"/>
      <c r="H10" s="270"/>
      <c r="I10" s="271"/>
      <c r="J10" s="68"/>
    </row>
    <row r="11" spans="1:10" s="3" customFormat="1">
      <c r="A11" s="66"/>
      <c r="B11" s="269"/>
      <c r="C11" s="270"/>
      <c r="D11" s="270"/>
      <c r="E11" s="270"/>
      <c r="F11" s="270"/>
      <c r="G11" s="270"/>
      <c r="H11" s="270"/>
      <c r="I11" s="271"/>
      <c r="J11" s="68"/>
    </row>
    <row r="12" spans="1:10" s="3" customFormat="1">
      <c r="A12" s="66"/>
      <c r="B12" s="269" t="s">
        <v>303</v>
      </c>
      <c r="C12" s="270"/>
      <c r="D12" s="270"/>
      <c r="E12" s="270"/>
      <c r="F12" s="270"/>
      <c r="G12" s="270"/>
      <c r="H12" s="270"/>
      <c r="I12" s="271"/>
      <c r="J12" s="68"/>
    </row>
    <row r="13" spans="1:10" s="3" customFormat="1">
      <c r="A13" s="66"/>
      <c r="B13" s="269"/>
      <c r="C13" s="270"/>
      <c r="D13" s="270"/>
      <c r="E13" s="270"/>
      <c r="F13" s="270"/>
      <c r="G13" s="270"/>
      <c r="H13" s="270"/>
      <c r="I13" s="271"/>
      <c r="J13" s="68"/>
    </row>
    <row r="14" spans="1:10" s="3" customFormat="1" ht="24.75" customHeight="1">
      <c r="A14" s="66"/>
      <c r="B14" s="269" t="s">
        <v>304</v>
      </c>
      <c r="C14" s="270"/>
      <c r="D14" s="270"/>
      <c r="E14" s="270"/>
      <c r="F14" s="270"/>
      <c r="G14" s="270"/>
      <c r="H14" s="270"/>
      <c r="I14" s="271"/>
      <c r="J14" s="68"/>
    </row>
    <row r="15" spans="1:10" s="3" customFormat="1">
      <c r="A15" s="66"/>
      <c r="B15" s="269"/>
      <c r="C15" s="270"/>
      <c r="D15" s="270"/>
      <c r="E15" s="270"/>
      <c r="F15" s="270"/>
      <c r="G15" s="270"/>
      <c r="H15" s="270"/>
      <c r="I15" s="271"/>
      <c r="J15" s="68"/>
    </row>
    <row r="16" spans="1:10" s="3" customFormat="1" ht="24.75" customHeight="1">
      <c r="A16" s="66"/>
      <c r="B16" s="269" t="s">
        <v>305</v>
      </c>
      <c r="C16" s="270"/>
      <c r="D16" s="270"/>
      <c r="E16" s="270"/>
      <c r="F16" s="270"/>
      <c r="G16" s="270"/>
      <c r="H16" s="270"/>
      <c r="I16" s="271"/>
      <c r="J16" s="68"/>
    </row>
    <row r="17" spans="1:10" s="3" customFormat="1">
      <c r="A17" s="66"/>
      <c r="B17" s="269"/>
      <c r="C17" s="270"/>
      <c r="D17" s="270"/>
      <c r="E17" s="270"/>
      <c r="F17" s="270"/>
      <c r="G17" s="270"/>
      <c r="H17" s="270"/>
      <c r="I17" s="271"/>
      <c r="J17" s="68"/>
    </row>
    <row r="18" spans="1:10" s="3" customFormat="1" ht="24.75" customHeight="1">
      <c r="A18" s="66"/>
      <c r="B18" s="269" t="s">
        <v>306</v>
      </c>
      <c r="C18" s="270"/>
      <c r="D18" s="270"/>
      <c r="E18" s="270"/>
      <c r="F18" s="270"/>
      <c r="G18" s="270"/>
      <c r="H18" s="270"/>
      <c r="I18" s="271"/>
      <c r="J18" s="68"/>
    </row>
    <row r="19" spans="1:10" s="3" customFormat="1">
      <c r="A19" s="66"/>
      <c r="B19" s="256"/>
      <c r="C19" s="257"/>
      <c r="D19" s="257"/>
      <c r="E19" s="257"/>
      <c r="F19" s="257"/>
      <c r="G19" s="257"/>
      <c r="H19" s="257"/>
      <c r="I19" s="258"/>
      <c r="J19" s="68"/>
    </row>
    <row r="21" spans="1:10">
      <c r="A21" s="65"/>
      <c r="J21" s="65"/>
    </row>
  </sheetData>
  <sheetProtection sheet="1" objects="1" scenarios="1"/>
  <mergeCells count="16">
    <mergeCell ref="B15:I15"/>
    <mergeCell ref="B16:I16"/>
    <mergeCell ref="B17:I17"/>
    <mergeCell ref="B18:I18"/>
    <mergeCell ref="B9:I9"/>
    <mergeCell ref="B10:I10"/>
    <mergeCell ref="B11:I11"/>
    <mergeCell ref="B12:I12"/>
    <mergeCell ref="B13:I13"/>
    <mergeCell ref="B14:I14"/>
    <mergeCell ref="B8:I8"/>
    <mergeCell ref="B2:I2"/>
    <mergeCell ref="B5:I5"/>
    <mergeCell ref="B4:I4"/>
    <mergeCell ref="B6:I6"/>
    <mergeCell ref="B7:I7"/>
  </mergeCells>
  <hyperlinks>
    <hyperlink ref="A1" location="Índice!A1" display="Índice" xr:uid="{98E96E3B-6ABD-4699-B809-501A1145A02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90E28-8F82-4D41-9500-A68A92BA7CD2}">
  <dimension ref="A1:C6"/>
  <sheetViews>
    <sheetView workbookViewId="0"/>
  </sheetViews>
  <sheetFormatPr defaultColWidth="8.85546875" defaultRowHeight="15"/>
  <cols>
    <col min="1" max="1" width="4.7109375" style="28" customWidth="1"/>
    <col min="2" max="2" width="23.5703125" style="28" customWidth="1"/>
    <col min="3" max="3" width="61.85546875" style="28" customWidth="1"/>
    <col min="4" max="16384" width="8.85546875" style="28"/>
  </cols>
  <sheetData>
    <row r="1" spans="1:3">
      <c r="A1" s="32" t="s">
        <v>100</v>
      </c>
    </row>
    <row r="2" spans="1:3" ht="15.75">
      <c r="B2" s="250" t="s">
        <v>111</v>
      </c>
      <c r="C2" s="249"/>
    </row>
    <row r="3" spans="1:3">
      <c r="B3" s="251" t="s">
        <v>112</v>
      </c>
      <c r="C3" s="249"/>
    </row>
    <row r="4" spans="1:3">
      <c r="B4" s="251" t="s">
        <v>115</v>
      </c>
      <c r="C4" s="249"/>
    </row>
    <row r="5" spans="1:3">
      <c r="B5" s="252" t="s">
        <v>116</v>
      </c>
    </row>
    <row r="6" spans="1:3">
      <c r="B6" s="252" t="s">
        <v>117</v>
      </c>
    </row>
  </sheetData>
  <sheetProtection sheet="1" objects="1" scenarios="1"/>
  <hyperlinks>
    <hyperlink ref="A1" location="Índice!A1" display="Índice" xr:uid="{9794DC0C-A359-4D66-B1B4-5801FF5FD1E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7470-8A20-4EE5-A8D3-CEB6D3A71AB8}">
  <sheetPr>
    <tabColor theme="6" tint="0.59999389629810485"/>
  </sheetPr>
  <dimension ref="A1:G41"/>
  <sheetViews>
    <sheetView showGridLines="0" zoomScaleNormal="100" workbookViewId="0">
      <selection activeCell="E18" sqref="E18"/>
    </sheetView>
  </sheetViews>
  <sheetFormatPr defaultRowHeight="15"/>
  <cols>
    <col min="1" max="1" width="4.7109375" customWidth="1"/>
    <col min="2" max="2" width="34.7109375" customWidth="1"/>
    <col min="3" max="3" width="21.42578125" customWidth="1"/>
    <col min="4" max="4" width="21" customWidth="1"/>
    <col min="5" max="5" width="17.7109375" customWidth="1"/>
    <col min="6" max="6" width="34.7109375" customWidth="1"/>
    <col min="7" max="7" width="11.28515625" customWidth="1"/>
    <col min="8" max="8" width="12.42578125" customWidth="1"/>
    <col min="9" max="9" width="11.42578125" customWidth="1"/>
    <col min="10" max="11" width="12.42578125" customWidth="1"/>
    <col min="12" max="12" width="36.7109375" customWidth="1"/>
  </cols>
  <sheetData>
    <row r="1" spans="1:6">
      <c r="A1" s="32" t="s">
        <v>100</v>
      </c>
    </row>
    <row r="2" spans="1:6">
      <c r="A2" s="32"/>
    </row>
    <row r="3" spans="1:6" ht="15.75">
      <c r="A3" s="32"/>
      <c r="B3" s="157" t="s">
        <v>118</v>
      </c>
      <c r="C3" s="73" t="str">
        <f>Identificação!C2&amp;" ("&amp;Identificação!C4&amp;")"</f>
        <v xml:space="preserve"> ()</v>
      </c>
      <c r="D3" s="73"/>
      <c r="E3" s="158"/>
      <c r="F3" s="74"/>
    </row>
    <row r="4" spans="1:6">
      <c r="A4" s="32"/>
    </row>
    <row r="5" spans="1:6" ht="15.75">
      <c r="B5" s="8" t="s">
        <v>249</v>
      </c>
    </row>
    <row r="6" spans="1:6" ht="45">
      <c r="B6" s="160" t="s">
        <v>250</v>
      </c>
      <c r="C6" s="160" t="s">
        <v>245</v>
      </c>
      <c r="D6" s="163" t="s">
        <v>246</v>
      </c>
    </row>
    <row r="7" spans="1:6" ht="45">
      <c r="B7" s="238" t="s">
        <v>244</v>
      </c>
      <c r="C7" s="238" t="s">
        <v>242</v>
      </c>
      <c r="D7" s="238" t="s">
        <v>243</v>
      </c>
    </row>
    <row r="8" spans="1:6" ht="45">
      <c r="B8" s="238" t="s">
        <v>247</v>
      </c>
      <c r="C8" s="238" t="s">
        <v>242</v>
      </c>
      <c r="D8" s="238" t="s">
        <v>248</v>
      </c>
    </row>
    <row r="9" spans="1:6">
      <c r="B9" s="239" t="s">
        <v>84</v>
      </c>
      <c r="C9" s="240"/>
      <c r="D9" s="240"/>
    </row>
    <row r="10" spans="1:6">
      <c r="B10" s="34" t="s">
        <v>251</v>
      </c>
    </row>
    <row r="11" spans="1:6" ht="15.75">
      <c r="B11" s="8"/>
      <c r="F11" s="20" t="s">
        <v>90</v>
      </c>
    </row>
    <row r="12" spans="1:6">
      <c r="B12" s="160" t="s">
        <v>75</v>
      </c>
      <c r="C12" s="160" t="s">
        <v>190</v>
      </c>
      <c r="D12" s="160" t="s">
        <v>191</v>
      </c>
      <c r="E12" s="160" t="s">
        <v>79</v>
      </c>
      <c r="F12" s="160" t="s">
        <v>80</v>
      </c>
    </row>
    <row r="13" spans="1:6">
      <c r="B13" s="241" t="s">
        <v>76</v>
      </c>
      <c r="C13" s="165"/>
      <c r="D13" s="165"/>
      <c r="E13" s="168">
        <f>D13-C13</f>
        <v>0</v>
      </c>
      <c r="F13" s="266"/>
    </row>
    <row r="14" spans="1:6">
      <c r="B14" s="241" t="s">
        <v>77</v>
      </c>
      <c r="C14" s="165"/>
      <c r="D14" s="165"/>
      <c r="E14" s="168">
        <f>D14-C14</f>
        <v>0</v>
      </c>
      <c r="F14" s="266"/>
    </row>
    <row r="15" spans="1:6" ht="17.25">
      <c r="B15" s="241" t="s">
        <v>321</v>
      </c>
      <c r="C15" s="165"/>
      <c r="D15" s="165"/>
      <c r="E15" s="168">
        <f t="shared" ref="E15:E21" si="0">D15-C15</f>
        <v>0</v>
      </c>
      <c r="F15" s="267"/>
    </row>
    <row r="16" spans="1:6" ht="17.25">
      <c r="B16" s="241" t="s">
        <v>322</v>
      </c>
      <c r="C16" s="165"/>
      <c r="D16" s="165"/>
      <c r="E16" s="168">
        <f t="shared" si="0"/>
        <v>0</v>
      </c>
      <c r="F16" s="267"/>
    </row>
    <row r="17" spans="2:7" ht="17.25">
      <c r="B17" s="241" t="s">
        <v>323</v>
      </c>
      <c r="C17" s="165"/>
      <c r="D17" s="165"/>
      <c r="E17" s="168">
        <f t="shared" si="0"/>
        <v>0</v>
      </c>
      <c r="F17" s="267"/>
    </row>
    <row r="18" spans="2:7">
      <c r="B18" s="242" t="s">
        <v>129</v>
      </c>
      <c r="C18" s="243">
        <f>IFERROR(C17/C16,)</f>
        <v>0</v>
      </c>
      <c r="D18" s="243">
        <f>IFERROR(D17/D16,)</f>
        <v>0</v>
      </c>
      <c r="E18" s="244">
        <f>(D18-C18)*100</f>
        <v>0</v>
      </c>
      <c r="F18" s="267"/>
    </row>
    <row r="19" spans="2:7">
      <c r="B19" s="241" t="s">
        <v>324</v>
      </c>
      <c r="C19" s="165"/>
      <c r="D19" s="165"/>
      <c r="E19" s="168">
        <f t="shared" si="0"/>
        <v>0</v>
      </c>
      <c r="F19" s="267"/>
    </row>
    <row r="20" spans="2:7" ht="17.25">
      <c r="B20" s="242" t="s">
        <v>126</v>
      </c>
      <c r="C20" s="245">
        <f>IFERROR((C19-C21)/C14,)</f>
        <v>0</v>
      </c>
      <c r="D20" s="245">
        <f>IFERROR((D19-D21)/D14,)</f>
        <v>0</v>
      </c>
      <c r="E20" s="244">
        <f>(D20-C20)*100</f>
        <v>0</v>
      </c>
      <c r="F20" s="267"/>
    </row>
    <row r="21" spans="2:7" ht="17.25">
      <c r="B21" s="246" t="s">
        <v>325</v>
      </c>
      <c r="C21" s="165"/>
      <c r="D21" s="165"/>
      <c r="E21" s="168">
        <f t="shared" si="0"/>
        <v>0</v>
      </c>
      <c r="F21" s="267"/>
    </row>
    <row r="22" spans="2:7" ht="17.25">
      <c r="B22" s="241" t="s">
        <v>326</v>
      </c>
      <c r="C22" s="247" t="s">
        <v>84</v>
      </c>
      <c r="D22" s="247" t="s">
        <v>84</v>
      </c>
      <c r="E22" s="247" t="s">
        <v>84</v>
      </c>
      <c r="F22" s="248"/>
    </row>
    <row r="23" spans="2:7" ht="3" customHeight="1">
      <c r="B23" s="17"/>
      <c r="C23" s="18"/>
      <c r="D23" s="18"/>
      <c r="E23" s="18"/>
      <c r="F23" s="19"/>
    </row>
    <row r="24" spans="2:7">
      <c r="B24" s="34" t="s">
        <v>81</v>
      </c>
      <c r="C24" s="35"/>
      <c r="D24" s="35"/>
      <c r="E24" s="35"/>
      <c r="F24" s="35"/>
      <c r="G24" s="36"/>
    </row>
    <row r="25" spans="2:7">
      <c r="B25" s="34" t="s">
        <v>124</v>
      </c>
      <c r="C25" s="37"/>
      <c r="D25" s="37"/>
      <c r="E25" s="37"/>
      <c r="F25" s="37"/>
      <c r="G25" s="36"/>
    </row>
    <row r="26" spans="2:7">
      <c r="B26" s="34" t="s">
        <v>125</v>
      </c>
      <c r="C26" s="37"/>
      <c r="D26" s="37"/>
      <c r="E26" s="37"/>
      <c r="F26" s="37"/>
      <c r="G26" s="36"/>
    </row>
    <row r="27" spans="2:7">
      <c r="B27" s="34" t="s">
        <v>93</v>
      </c>
      <c r="C27" s="37"/>
      <c r="D27" s="37"/>
      <c r="E27" s="37"/>
      <c r="F27" s="37"/>
      <c r="G27" s="36"/>
    </row>
    <row r="28" spans="2:7">
      <c r="B28" s="34" t="s">
        <v>127</v>
      </c>
      <c r="C28" s="35"/>
      <c r="D28" s="35"/>
      <c r="E28" s="35"/>
      <c r="F28" s="35"/>
      <c r="G28" s="36"/>
    </row>
    <row r="29" spans="2:7">
      <c r="B29" s="34" t="s">
        <v>128</v>
      </c>
      <c r="C29" s="35"/>
      <c r="D29" s="35"/>
      <c r="E29" s="35"/>
      <c r="F29" s="35"/>
      <c r="G29" s="36"/>
    </row>
    <row r="30" spans="2:7">
      <c r="B30" s="34" t="s">
        <v>189</v>
      </c>
      <c r="C30" s="36"/>
      <c r="D30" s="36"/>
      <c r="E30" s="36"/>
      <c r="F30" s="36"/>
      <c r="G30" s="36"/>
    </row>
    <row r="31" spans="2:7">
      <c r="B31" s="36"/>
      <c r="C31" s="36"/>
      <c r="D31" s="36"/>
      <c r="E31" s="36"/>
      <c r="F31" s="36"/>
      <c r="G31" s="36"/>
    </row>
    <row r="32" spans="2:7">
      <c r="B32" s="36"/>
      <c r="C32" s="36"/>
      <c r="D32" s="36"/>
      <c r="E32" s="36"/>
      <c r="F32" s="36"/>
      <c r="G32" s="36"/>
    </row>
    <row r="33" spans="2:7" ht="42.75" customHeight="1">
      <c r="B33" s="275" t="s">
        <v>113</v>
      </c>
      <c r="C33" s="276"/>
      <c r="D33" s="276"/>
      <c r="E33" s="276"/>
      <c r="F33" s="277"/>
      <c r="G33" s="36"/>
    </row>
    <row r="34" spans="2:7">
      <c r="B34" s="36"/>
      <c r="C34" s="36"/>
      <c r="D34" s="36"/>
      <c r="E34" s="36"/>
      <c r="F34" s="36"/>
      <c r="G34" s="36"/>
    </row>
    <row r="35" spans="2:7" ht="43.5" customHeight="1">
      <c r="B35" s="275" t="s">
        <v>203</v>
      </c>
      <c r="C35" s="276"/>
      <c r="D35" s="276"/>
      <c r="E35" s="276"/>
      <c r="F35" s="277"/>
      <c r="G35" s="36"/>
    </row>
    <row r="36" spans="2:7">
      <c r="B36" s="36"/>
      <c r="C36" s="36"/>
      <c r="D36" s="36"/>
      <c r="E36" s="36"/>
      <c r="F36" s="36"/>
      <c r="G36" s="36"/>
    </row>
    <row r="37" spans="2:7">
      <c r="B37" s="36"/>
      <c r="C37" s="36"/>
      <c r="D37" s="36"/>
      <c r="E37" s="36"/>
      <c r="F37" s="36"/>
      <c r="G37" s="36"/>
    </row>
    <row r="38" spans="2:7">
      <c r="B38" s="36"/>
      <c r="C38" s="36"/>
      <c r="D38" s="36"/>
      <c r="E38" s="36"/>
      <c r="F38" s="36"/>
      <c r="G38" s="36"/>
    </row>
    <row r="39" spans="2:7">
      <c r="B39" s="36"/>
      <c r="C39" s="36"/>
      <c r="D39" s="36"/>
      <c r="E39" s="36"/>
      <c r="F39" s="36"/>
      <c r="G39" s="36"/>
    </row>
    <row r="40" spans="2:7">
      <c r="B40" s="36"/>
      <c r="C40" s="36"/>
      <c r="D40" s="36"/>
      <c r="E40" s="36"/>
      <c r="F40" s="36"/>
      <c r="G40" s="36"/>
    </row>
    <row r="41" spans="2:7">
      <c r="B41" s="36"/>
      <c r="C41" s="36"/>
      <c r="D41" s="36"/>
      <c r="E41" s="36"/>
      <c r="F41" s="36"/>
      <c r="G41" s="36"/>
    </row>
  </sheetData>
  <sheetProtection sheet="1" objects="1" scenarios="1"/>
  <mergeCells count="2">
    <mergeCell ref="B33:F33"/>
    <mergeCell ref="B35:F35"/>
  </mergeCells>
  <hyperlinks>
    <hyperlink ref="A1" location="Índice!A1" display="Índice" xr:uid="{14CAD69A-009D-4048-835E-EBCA6E958882}"/>
  </hyperlinks>
  <pageMargins left="0.7" right="0.7" top="0.75" bottom="0.75" header="0.3" footer="0.3"/>
  <pageSetup paperSize="9" orientation="portrait" r:id="rId1"/>
  <ignoredErrors>
    <ignoredError sqref="C18:E2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I55"/>
  <sheetViews>
    <sheetView showGridLines="0" topLeftCell="A7" zoomScaleNormal="100" workbookViewId="0">
      <selection activeCell="C12" sqref="C12"/>
    </sheetView>
  </sheetViews>
  <sheetFormatPr defaultColWidth="9.140625" defaultRowHeight="15"/>
  <cols>
    <col min="1" max="1" width="4.7109375" style="79" customWidth="1"/>
    <col min="2" max="2" width="97.42578125" style="79" bestFit="1" customWidth="1"/>
    <col min="3" max="3" width="17.140625" style="79" customWidth="1"/>
    <col min="4" max="4" width="16" style="79" customWidth="1"/>
    <col min="5" max="5" width="16.85546875" style="79" customWidth="1"/>
    <col min="6" max="6" width="17.7109375" style="79" customWidth="1"/>
    <col min="7" max="7" width="13.140625" style="79" customWidth="1"/>
    <col min="8" max="8" width="17.7109375" style="79" customWidth="1"/>
    <col min="9" max="9" width="12.7109375" style="79" customWidth="1"/>
    <col min="10" max="10" width="2.28515625" style="79" customWidth="1"/>
    <col min="11" max="13" width="10.7109375" style="79" customWidth="1"/>
    <col min="14" max="16384" width="9.140625" style="79"/>
  </cols>
  <sheetData>
    <row r="1" spans="1:9">
      <c r="A1" s="32" t="s">
        <v>100</v>
      </c>
    </row>
    <row r="2" spans="1:9">
      <c r="A2" s="78"/>
    </row>
    <row r="3" spans="1:9">
      <c r="A3" s="78"/>
      <c r="B3" s="80" t="s">
        <v>118</v>
      </c>
      <c r="C3" s="73" t="str">
        <f>Identificação!C2&amp;" ("&amp;Identificação!C4&amp;")"</f>
        <v xml:space="preserve"> ()</v>
      </c>
      <c r="D3" s="73"/>
      <c r="E3" s="81"/>
    </row>
    <row r="4" spans="1:9">
      <c r="A4" s="78"/>
    </row>
    <row r="5" spans="1:9">
      <c r="B5" s="82" t="s">
        <v>179</v>
      </c>
    </row>
    <row r="7" spans="1:9">
      <c r="B7" s="279" t="s">
        <v>241</v>
      </c>
      <c r="C7" s="279" t="s">
        <v>207</v>
      </c>
      <c r="D7" s="279" t="s">
        <v>208</v>
      </c>
      <c r="E7" s="279" t="s">
        <v>141</v>
      </c>
      <c r="F7" s="280" t="s">
        <v>209</v>
      </c>
      <c r="G7" s="280"/>
      <c r="H7" s="280" t="s">
        <v>210</v>
      </c>
      <c r="I7" s="280"/>
    </row>
    <row r="8" spans="1:9" ht="15.75">
      <c r="B8" s="279"/>
      <c r="C8" s="279"/>
      <c r="D8" s="279"/>
      <c r="E8" s="279"/>
      <c r="F8" s="83" t="s">
        <v>314</v>
      </c>
      <c r="G8" s="83" t="s">
        <v>4</v>
      </c>
      <c r="H8" s="83" t="s">
        <v>314</v>
      </c>
      <c r="I8" s="83" t="s">
        <v>4</v>
      </c>
    </row>
    <row r="9" spans="1:9" s="69" customFormat="1" ht="18.75" customHeight="1">
      <c r="B9" s="84" t="s">
        <v>312</v>
      </c>
      <c r="C9" s="85"/>
      <c r="D9" s="85"/>
      <c r="E9" s="85"/>
      <c r="F9" s="86"/>
      <c r="G9" s="86"/>
      <c r="H9" s="86"/>
      <c r="I9" s="86"/>
    </row>
    <row r="10" spans="1:9" s="87" customFormat="1" ht="18.75" customHeight="1">
      <c r="B10" s="88" t="s">
        <v>26</v>
      </c>
      <c r="C10" s="89"/>
      <c r="D10" s="89"/>
      <c r="E10" s="89"/>
      <c r="F10" s="90">
        <f>C10-E10</f>
        <v>0</v>
      </c>
      <c r="G10" s="91" t="str">
        <f>IFERROR(ABS(F10/E10)*SIGN(F10),"-")</f>
        <v>-</v>
      </c>
      <c r="H10" s="90">
        <f>C10-D10</f>
        <v>0</v>
      </c>
      <c r="I10" s="91" t="str">
        <f>IFERROR(H10/D10,"-")</f>
        <v>-</v>
      </c>
    </row>
    <row r="11" spans="1:9" s="87" customFormat="1" ht="18.75" customHeight="1">
      <c r="B11" s="88" t="s">
        <v>27</v>
      </c>
      <c r="C11" s="89"/>
      <c r="D11" s="89"/>
      <c r="E11" s="89"/>
      <c r="F11" s="90">
        <f t="shared" ref="F11:F27" si="0">C11-E11</f>
        <v>0</v>
      </c>
      <c r="G11" s="91" t="str">
        <f t="shared" ref="G11:G27" si="1">IFERROR(ABS(F11/E11)*SIGN(F11),"-")</f>
        <v>-</v>
      </c>
      <c r="H11" s="90">
        <f t="shared" ref="H11:H27" si="2">C11-D11</f>
        <v>0</v>
      </c>
      <c r="I11" s="91" t="str">
        <f t="shared" ref="I11:I27" si="3">IFERROR(H11/D11,"-")</f>
        <v>-</v>
      </c>
    </row>
    <row r="12" spans="1:9" s="87" customFormat="1" ht="18.75" customHeight="1">
      <c r="B12" s="88" t="s">
        <v>59</v>
      </c>
      <c r="C12" s="89"/>
      <c r="D12" s="89"/>
      <c r="E12" s="89"/>
      <c r="F12" s="90">
        <f t="shared" si="0"/>
        <v>0</v>
      </c>
      <c r="G12" s="91" t="str">
        <f t="shared" si="1"/>
        <v>-</v>
      </c>
      <c r="H12" s="90">
        <f t="shared" si="2"/>
        <v>0</v>
      </c>
      <c r="I12" s="91" t="str">
        <f t="shared" si="3"/>
        <v>-</v>
      </c>
    </row>
    <row r="13" spans="1:9" s="87" customFormat="1" ht="18.75" customHeight="1">
      <c r="B13" s="84" t="s">
        <v>211</v>
      </c>
      <c r="C13" s="92">
        <f>C14+C15+C16</f>
        <v>0</v>
      </c>
      <c r="D13" s="92">
        <f t="shared" ref="D13:E13" si="4">D14+D15+D16</f>
        <v>0</v>
      </c>
      <c r="E13" s="92">
        <f t="shared" si="4"/>
        <v>0</v>
      </c>
      <c r="F13" s="93">
        <f t="shared" si="0"/>
        <v>0</v>
      </c>
      <c r="G13" s="94" t="str">
        <f t="shared" si="1"/>
        <v>-</v>
      </c>
      <c r="H13" s="93">
        <f t="shared" si="2"/>
        <v>0</v>
      </c>
      <c r="I13" s="94" t="str">
        <f t="shared" si="3"/>
        <v>-</v>
      </c>
    </row>
    <row r="14" spans="1:9" s="87" customFormat="1" ht="18.75" customHeight="1">
      <c r="B14" s="95" t="s">
        <v>130</v>
      </c>
      <c r="C14" s="89"/>
      <c r="D14" s="89"/>
      <c r="E14" s="89"/>
      <c r="F14" s="90">
        <f t="shared" si="0"/>
        <v>0</v>
      </c>
      <c r="G14" s="91" t="str">
        <f t="shared" si="1"/>
        <v>-</v>
      </c>
      <c r="H14" s="90">
        <f t="shared" si="2"/>
        <v>0</v>
      </c>
      <c r="I14" s="91" t="str">
        <f t="shared" si="3"/>
        <v>-</v>
      </c>
    </row>
    <row r="15" spans="1:9" s="87" customFormat="1" ht="18.75" customHeight="1">
      <c r="B15" s="95" t="s">
        <v>131</v>
      </c>
      <c r="C15" s="89"/>
      <c r="D15" s="89"/>
      <c r="E15" s="89"/>
      <c r="F15" s="90">
        <f t="shared" si="0"/>
        <v>0</v>
      </c>
      <c r="G15" s="91" t="str">
        <f t="shared" si="1"/>
        <v>-</v>
      </c>
      <c r="H15" s="90">
        <f t="shared" si="2"/>
        <v>0</v>
      </c>
      <c r="I15" s="91" t="str">
        <f t="shared" si="3"/>
        <v>-</v>
      </c>
    </row>
    <row r="16" spans="1:9" s="87" customFormat="1" ht="18.75" customHeight="1">
      <c r="B16" s="95" t="s">
        <v>132</v>
      </c>
      <c r="C16" s="89"/>
      <c r="D16" s="89"/>
      <c r="E16" s="89"/>
      <c r="F16" s="90">
        <f t="shared" si="0"/>
        <v>0</v>
      </c>
      <c r="G16" s="91" t="str">
        <f t="shared" si="1"/>
        <v>-</v>
      </c>
      <c r="H16" s="90">
        <f t="shared" si="2"/>
        <v>0</v>
      </c>
      <c r="I16" s="91" t="str">
        <f t="shared" si="3"/>
        <v>-</v>
      </c>
    </row>
    <row r="17" spans="2:9" s="87" customFormat="1" ht="18.75" customHeight="1">
      <c r="B17" s="96" t="s">
        <v>133</v>
      </c>
      <c r="C17" s="97">
        <f>C10+C11+C12-C13</f>
        <v>0</v>
      </c>
      <c r="D17" s="97">
        <f t="shared" ref="D17:E17" si="5">D10+D11+D12-D13</f>
        <v>0</v>
      </c>
      <c r="E17" s="97">
        <f t="shared" si="5"/>
        <v>0</v>
      </c>
      <c r="F17" s="98">
        <f t="shared" si="0"/>
        <v>0</v>
      </c>
      <c r="G17" s="99" t="str">
        <f t="shared" si="1"/>
        <v>-</v>
      </c>
      <c r="H17" s="98">
        <f t="shared" si="2"/>
        <v>0</v>
      </c>
      <c r="I17" s="99" t="str">
        <f t="shared" si="3"/>
        <v>-</v>
      </c>
    </row>
    <row r="18" spans="2:9" s="87" customFormat="1" ht="18.75" customHeight="1">
      <c r="B18" s="84" t="s">
        <v>137</v>
      </c>
      <c r="C18" s="92">
        <f>C19+C20+C21+C22</f>
        <v>0</v>
      </c>
      <c r="D18" s="92">
        <f t="shared" ref="D18:E18" si="6">D19+D20+D21+D22</f>
        <v>0</v>
      </c>
      <c r="E18" s="92">
        <f t="shared" si="6"/>
        <v>0</v>
      </c>
      <c r="F18" s="93">
        <f t="shared" si="0"/>
        <v>0</v>
      </c>
      <c r="G18" s="94" t="str">
        <f t="shared" si="1"/>
        <v>-</v>
      </c>
      <c r="H18" s="93">
        <f t="shared" si="2"/>
        <v>0</v>
      </c>
      <c r="I18" s="94" t="str">
        <f t="shared" si="3"/>
        <v>-</v>
      </c>
    </row>
    <row r="19" spans="2:9" s="87" customFormat="1" ht="18.75" customHeight="1">
      <c r="B19" s="88" t="s">
        <v>134</v>
      </c>
      <c r="C19" s="89"/>
      <c r="D19" s="89"/>
      <c r="E19" s="89"/>
      <c r="F19" s="90">
        <f t="shared" si="0"/>
        <v>0</v>
      </c>
      <c r="G19" s="91" t="str">
        <f t="shared" si="1"/>
        <v>-</v>
      </c>
      <c r="H19" s="90">
        <f t="shared" si="2"/>
        <v>0</v>
      </c>
      <c r="I19" s="91" t="str">
        <f t="shared" si="3"/>
        <v>-</v>
      </c>
    </row>
    <row r="20" spans="2:9" s="87" customFormat="1" ht="18.75" customHeight="1">
      <c r="B20" s="88" t="s">
        <v>135</v>
      </c>
      <c r="C20" s="89"/>
      <c r="D20" s="89"/>
      <c r="E20" s="89"/>
      <c r="F20" s="90">
        <f t="shared" si="0"/>
        <v>0</v>
      </c>
      <c r="G20" s="91" t="str">
        <f t="shared" si="1"/>
        <v>-</v>
      </c>
      <c r="H20" s="90">
        <f t="shared" si="2"/>
        <v>0</v>
      </c>
      <c r="I20" s="91" t="str">
        <f t="shared" si="3"/>
        <v>-</v>
      </c>
    </row>
    <row r="21" spans="2:9" s="87" customFormat="1" ht="18.75" customHeight="1">
      <c r="B21" s="88" t="s">
        <v>139</v>
      </c>
      <c r="C21" s="89"/>
      <c r="D21" s="89"/>
      <c r="E21" s="89"/>
      <c r="F21" s="90">
        <f t="shared" si="0"/>
        <v>0</v>
      </c>
      <c r="G21" s="91" t="str">
        <f t="shared" si="1"/>
        <v>-</v>
      </c>
      <c r="H21" s="90">
        <f t="shared" si="2"/>
        <v>0</v>
      </c>
      <c r="I21" s="91" t="str">
        <f t="shared" si="3"/>
        <v>-</v>
      </c>
    </row>
    <row r="22" spans="2:9" s="87" customFormat="1" ht="18.75" customHeight="1">
      <c r="B22" s="88" t="s">
        <v>136</v>
      </c>
      <c r="C22" s="89"/>
      <c r="D22" s="89"/>
      <c r="E22" s="89"/>
      <c r="F22" s="90">
        <f t="shared" si="0"/>
        <v>0</v>
      </c>
      <c r="G22" s="91" t="str">
        <f t="shared" si="1"/>
        <v>-</v>
      </c>
      <c r="H22" s="90">
        <f t="shared" si="2"/>
        <v>0</v>
      </c>
      <c r="I22" s="91" t="str">
        <f t="shared" si="3"/>
        <v>-</v>
      </c>
    </row>
    <row r="23" spans="2:9" s="87" customFormat="1" ht="18.75" customHeight="1">
      <c r="B23" s="84" t="s">
        <v>223</v>
      </c>
      <c r="C23" s="92">
        <f>C24+C25+C26</f>
        <v>0</v>
      </c>
      <c r="D23" s="92">
        <f t="shared" ref="D23:E23" si="7">D24+D25+D26</f>
        <v>0</v>
      </c>
      <c r="E23" s="92">
        <f t="shared" si="7"/>
        <v>0</v>
      </c>
      <c r="F23" s="93">
        <f t="shared" si="0"/>
        <v>0</v>
      </c>
      <c r="G23" s="94" t="str">
        <f t="shared" si="1"/>
        <v>-</v>
      </c>
      <c r="H23" s="93">
        <f t="shared" si="2"/>
        <v>0</v>
      </c>
      <c r="I23" s="94" t="str">
        <f t="shared" si="3"/>
        <v>-</v>
      </c>
    </row>
    <row r="24" spans="2:9" s="87" customFormat="1" ht="18.75" customHeight="1">
      <c r="B24" s="88" t="s">
        <v>130</v>
      </c>
      <c r="C24" s="89"/>
      <c r="D24" s="89"/>
      <c r="E24" s="89"/>
      <c r="F24" s="90">
        <f t="shared" si="0"/>
        <v>0</v>
      </c>
      <c r="G24" s="91" t="str">
        <f t="shared" si="1"/>
        <v>-</v>
      </c>
      <c r="H24" s="90">
        <f t="shared" si="2"/>
        <v>0</v>
      </c>
      <c r="I24" s="91" t="str">
        <f t="shared" si="3"/>
        <v>-</v>
      </c>
    </row>
    <row r="25" spans="2:9" s="87" customFormat="1" ht="18.75" customHeight="1">
      <c r="B25" s="88" t="s">
        <v>131</v>
      </c>
      <c r="C25" s="89"/>
      <c r="D25" s="89"/>
      <c r="E25" s="89"/>
      <c r="F25" s="90">
        <f t="shared" si="0"/>
        <v>0</v>
      </c>
      <c r="G25" s="91" t="str">
        <f t="shared" si="1"/>
        <v>-</v>
      </c>
      <c r="H25" s="90">
        <f t="shared" si="2"/>
        <v>0</v>
      </c>
      <c r="I25" s="91" t="str">
        <f t="shared" si="3"/>
        <v>-</v>
      </c>
    </row>
    <row r="26" spans="2:9" s="87" customFormat="1" ht="18.75" customHeight="1">
      <c r="B26" s="88" t="s">
        <v>132</v>
      </c>
      <c r="C26" s="89"/>
      <c r="D26" s="89"/>
      <c r="E26" s="89"/>
      <c r="F26" s="90">
        <f t="shared" si="0"/>
        <v>0</v>
      </c>
      <c r="G26" s="91" t="str">
        <f t="shared" si="1"/>
        <v>-</v>
      </c>
      <c r="H26" s="90">
        <f t="shared" si="2"/>
        <v>0</v>
      </c>
      <c r="I26" s="91" t="str">
        <f t="shared" si="3"/>
        <v>-</v>
      </c>
    </row>
    <row r="27" spans="2:9" s="87" customFormat="1" ht="18.75" customHeight="1">
      <c r="B27" s="100" t="s">
        <v>138</v>
      </c>
      <c r="C27" s="97">
        <f>C18+C23</f>
        <v>0</v>
      </c>
      <c r="D27" s="97">
        <f t="shared" ref="D27:E27" si="8">D18+D23</f>
        <v>0</v>
      </c>
      <c r="E27" s="97">
        <f t="shared" si="8"/>
        <v>0</v>
      </c>
      <c r="F27" s="98">
        <f t="shared" si="0"/>
        <v>0</v>
      </c>
      <c r="G27" s="99" t="str">
        <f t="shared" si="1"/>
        <v>-</v>
      </c>
      <c r="H27" s="98">
        <f t="shared" si="2"/>
        <v>0</v>
      </c>
      <c r="I27" s="99" t="str">
        <f t="shared" si="3"/>
        <v>-</v>
      </c>
    </row>
    <row r="28" spans="2:9" s="87" customFormat="1" ht="18.75" customHeight="1">
      <c r="B28" s="101" t="s">
        <v>140</v>
      </c>
      <c r="C28" s="102" t="str">
        <f>IFERROR(C17/C27,"-")</f>
        <v>-</v>
      </c>
      <c r="D28" s="102" t="str">
        <f t="shared" ref="D28:E28" si="9">IFERROR(D17/D27,"-")</f>
        <v>-</v>
      </c>
      <c r="E28" s="102" t="str">
        <f t="shared" si="9"/>
        <v>-</v>
      </c>
      <c r="F28" s="103" t="str">
        <f>IFERROR((C28-E28)*100,"-")</f>
        <v>-</v>
      </c>
      <c r="G28" s="104" t="str">
        <f>IFERROR(ABS(F28/E28)*SIGN(F28)/100,"-")</f>
        <v>-</v>
      </c>
      <c r="H28" s="103" t="str">
        <f>IFERROR((C28-D28)*100,"-")</f>
        <v>-</v>
      </c>
      <c r="I28" s="104" t="str">
        <f>IFERROR((H28/D28)/100,"-")</f>
        <v>-</v>
      </c>
    </row>
    <row r="29" spans="2:9" s="87" customFormat="1">
      <c r="B29" s="105"/>
      <c r="C29" s="106"/>
      <c r="D29" s="106"/>
      <c r="E29" s="106"/>
      <c r="F29" s="107"/>
      <c r="G29" s="108"/>
      <c r="H29" s="107"/>
      <c r="I29" s="108"/>
    </row>
    <row r="30" spans="2:9" s="109" customFormat="1">
      <c r="B30" s="105"/>
      <c r="C30" s="106"/>
      <c r="D30" s="106"/>
      <c r="E30" s="106"/>
      <c r="F30" s="107"/>
      <c r="G30" s="108"/>
      <c r="H30" s="107"/>
      <c r="I30" s="108"/>
    </row>
    <row r="31" spans="2:9" s="87" customFormat="1">
      <c r="B31" s="105"/>
      <c r="C31" s="106"/>
      <c r="D31" s="106"/>
      <c r="E31" s="106"/>
      <c r="F31" s="107"/>
      <c r="G31" s="108"/>
      <c r="H31" s="107"/>
      <c r="I31" s="108"/>
    </row>
    <row r="32" spans="2:9" s="87" customFormat="1">
      <c r="B32" s="279" t="s">
        <v>177</v>
      </c>
      <c r="C32" s="279" t="s">
        <v>207</v>
      </c>
      <c r="D32" s="279" t="s">
        <v>208</v>
      </c>
      <c r="E32" s="279" t="s">
        <v>141</v>
      </c>
      <c r="F32" s="280" t="s">
        <v>209</v>
      </c>
      <c r="G32" s="280"/>
      <c r="H32" s="280" t="s">
        <v>210</v>
      </c>
      <c r="I32" s="280"/>
    </row>
    <row r="33" spans="2:9" s="87" customFormat="1" ht="15.75">
      <c r="B33" s="279"/>
      <c r="C33" s="279"/>
      <c r="D33" s="279"/>
      <c r="E33" s="279"/>
      <c r="F33" s="83" t="s">
        <v>311</v>
      </c>
      <c r="G33" s="83" t="s">
        <v>4</v>
      </c>
      <c r="H33" s="83" t="s">
        <v>311</v>
      </c>
      <c r="I33" s="83" t="s">
        <v>4</v>
      </c>
    </row>
    <row r="34" spans="2:9" s="87" customFormat="1">
      <c r="B34" s="100" t="s">
        <v>153</v>
      </c>
      <c r="C34" s="110">
        <f>C12</f>
        <v>0</v>
      </c>
      <c r="D34" s="110">
        <f t="shared" ref="D34:E34" si="10">D12</f>
        <v>0</v>
      </c>
      <c r="E34" s="110">
        <f t="shared" si="10"/>
        <v>0</v>
      </c>
      <c r="F34" s="111"/>
      <c r="G34" s="111"/>
      <c r="H34" s="111"/>
      <c r="I34" s="111"/>
    </row>
    <row r="35" spans="2:9" s="87" customFormat="1">
      <c r="B35" s="112" t="s">
        <v>149</v>
      </c>
      <c r="C35" s="89"/>
      <c r="D35" s="89"/>
      <c r="E35" s="89"/>
      <c r="F35" s="90">
        <f>C35-E35</f>
        <v>0</v>
      </c>
      <c r="G35" s="113" t="str">
        <f>IFERROR(ABS(F35/E35)*SIGN(F35),"-")</f>
        <v>-</v>
      </c>
      <c r="H35" s="90">
        <f t="shared" ref="H35:H48" si="11">C35-D35</f>
        <v>0</v>
      </c>
      <c r="I35" s="113" t="str">
        <f>IFERROR(ABS(H35/D35)*SIGN(H35),"-")</f>
        <v>-</v>
      </c>
    </row>
    <row r="36" spans="2:9" s="87" customFormat="1">
      <c r="B36" s="112" t="s">
        <v>212</v>
      </c>
      <c r="C36" s="89"/>
      <c r="D36" s="89"/>
      <c r="E36" s="89"/>
      <c r="F36" s="90">
        <f t="shared" ref="F36:F47" si="12">C36-E36</f>
        <v>0</v>
      </c>
      <c r="G36" s="113" t="str">
        <f t="shared" ref="G36:G48" si="13">IFERROR(ABS(F36/E36)*SIGN(F36),"-")</f>
        <v>-</v>
      </c>
      <c r="H36" s="90">
        <f t="shared" si="11"/>
        <v>0</v>
      </c>
      <c r="I36" s="113" t="str">
        <f t="shared" ref="I36:I48" si="14">IFERROR(ABS(H36/D36)*SIGN(H36),"-")</f>
        <v>-</v>
      </c>
    </row>
    <row r="37" spans="2:9" s="87" customFormat="1" ht="18" customHeight="1">
      <c r="B37" s="114" t="s">
        <v>315</v>
      </c>
      <c r="C37" s="89"/>
      <c r="D37" s="89"/>
      <c r="E37" s="89"/>
      <c r="F37" s="90">
        <f t="shared" si="12"/>
        <v>0</v>
      </c>
      <c r="G37" s="113" t="str">
        <f t="shared" si="13"/>
        <v>-</v>
      </c>
      <c r="H37" s="90">
        <f t="shared" si="11"/>
        <v>0</v>
      </c>
      <c r="I37" s="113" t="str">
        <f t="shared" si="14"/>
        <v>-</v>
      </c>
    </row>
    <row r="38" spans="2:9" s="87" customFormat="1">
      <c r="B38" s="112" t="s">
        <v>142</v>
      </c>
      <c r="C38" s="89"/>
      <c r="D38" s="89"/>
      <c r="E38" s="89"/>
      <c r="F38" s="90">
        <f t="shared" si="12"/>
        <v>0</v>
      </c>
      <c r="G38" s="113" t="str">
        <f t="shared" si="13"/>
        <v>-</v>
      </c>
      <c r="H38" s="90">
        <f t="shared" si="11"/>
        <v>0</v>
      </c>
      <c r="I38" s="113" t="str">
        <f t="shared" si="14"/>
        <v>-</v>
      </c>
    </row>
    <row r="39" spans="2:9" s="87" customFormat="1">
      <c r="B39" s="112" t="s">
        <v>143</v>
      </c>
      <c r="C39" s="89"/>
      <c r="D39" s="89"/>
      <c r="E39" s="89"/>
      <c r="F39" s="90">
        <f t="shared" si="12"/>
        <v>0</v>
      </c>
      <c r="G39" s="113" t="str">
        <f t="shared" si="13"/>
        <v>-</v>
      </c>
      <c r="H39" s="90">
        <f t="shared" si="11"/>
        <v>0</v>
      </c>
      <c r="I39" s="113" t="str">
        <f t="shared" si="14"/>
        <v>-</v>
      </c>
    </row>
    <row r="40" spans="2:9" s="87" customFormat="1">
      <c r="B40" s="112" t="s">
        <v>152</v>
      </c>
      <c r="C40" s="89"/>
      <c r="D40" s="89"/>
      <c r="E40" s="89"/>
      <c r="F40" s="90">
        <f t="shared" si="12"/>
        <v>0</v>
      </c>
      <c r="G40" s="113" t="str">
        <f t="shared" si="13"/>
        <v>-</v>
      </c>
      <c r="H40" s="90">
        <f t="shared" si="11"/>
        <v>0</v>
      </c>
      <c r="I40" s="113" t="str">
        <f t="shared" si="14"/>
        <v>-</v>
      </c>
    </row>
    <row r="41" spans="2:9" s="87" customFormat="1">
      <c r="B41" s="115" t="s">
        <v>144</v>
      </c>
      <c r="C41" s="116">
        <f>C12-C35-C36-C37-C38+C39-C40</f>
        <v>0</v>
      </c>
      <c r="D41" s="116">
        <f>D12-D35-D36-D37-D38-D39</f>
        <v>0</v>
      </c>
      <c r="E41" s="116">
        <f>E12-E35-E36-E37-E38-E39</f>
        <v>0</v>
      </c>
      <c r="F41" s="93">
        <f t="shared" si="12"/>
        <v>0</v>
      </c>
      <c r="G41" s="117" t="str">
        <f t="shared" si="13"/>
        <v>-</v>
      </c>
      <c r="H41" s="93">
        <f t="shared" si="11"/>
        <v>0</v>
      </c>
      <c r="I41" s="117" t="str">
        <f t="shared" si="14"/>
        <v>-</v>
      </c>
    </row>
    <row r="42" spans="2:9" s="87" customFormat="1">
      <c r="B42" s="112" t="s">
        <v>150</v>
      </c>
      <c r="C42" s="89"/>
      <c r="D42" s="89"/>
      <c r="E42" s="89"/>
      <c r="F42" s="90">
        <f t="shared" si="12"/>
        <v>0</v>
      </c>
      <c r="G42" s="113" t="str">
        <f t="shared" si="13"/>
        <v>-</v>
      </c>
      <c r="H42" s="90">
        <f t="shared" si="11"/>
        <v>0</v>
      </c>
      <c r="I42" s="113" t="str">
        <f t="shared" si="14"/>
        <v>-</v>
      </c>
    </row>
    <row r="43" spans="2:9" s="87" customFormat="1">
      <c r="B43" s="112" t="s">
        <v>151</v>
      </c>
      <c r="C43" s="89"/>
      <c r="D43" s="89"/>
      <c r="E43" s="89"/>
      <c r="F43" s="90">
        <f t="shared" si="12"/>
        <v>0</v>
      </c>
      <c r="G43" s="113" t="str">
        <f t="shared" si="13"/>
        <v>-</v>
      </c>
      <c r="H43" s="90">
        <f t="shared" si="11"/>
        <v>0</v>
      </c>
      <c r="I43" s="113" t="str">
        <f t="shared" si="14"/>
        <v>-</v>
      </c>
    </row>
    <row r="44" spans="2:9" s="87" customFormat="1" ht="17.25">
      <c r="B44" s="112" t="s">
        <v>316</v>
      </c>
      <c r="C44" s="89"/>
      <c r="D44" s="89"/>
      <c r="E44" s="89"/>
      <c r="F44" s="90">
        <f t="shared" si="12"/>
        <v>0</v>
      </c>
      <c r="G44" s="113" t="str">
        <f t="shared" si="13"/>
        <v>-</v>
      </c>
      <c r="H44" s="90">
        <f t="shared" si="11"/>
        <v>0</v>
      </c>
      <c r="I44" s="113" t="str">
        <f t="shared" si="14"/>
        <v>-</v>
      </c>
    </row>
    <row r="45" spans="2:9" s="87" customFormat="1">
      <c r="B45" s="112" t="s">
        <v>145</v>
      </c>
      <c r="C45" s="89"/>
      <c r="D45" s="89"/>
      <c r="E45" s="89"/>
      <c r="F45" s="90">
        <f t="shared" si="12"/>
        <v>0</v>
      </c>
      <c r="G45" s="113" t="str">
        <f t="shared" si="13"/>
        <v>-</v>
      </c>
      <c r="H45" s="90">
        <f t="shared" si="11"/>
        <v>0</v>
      </c>
      <c r="I45" s="113" t="str">
        <f t="shared" si="14"/>
        <v>-</v>
      </c>
    </row>
    <row r="46" spans="2:9" s="87" customFormat="1">
      <c r="B46" s="118" t="s">
        <v>146</v>
      </c>
      <c r="C46" s="116">
        <f>C42+C43+C44+C45</f>
        <v>0</v>
      </c>
      <c r="D46" s="116">
        <f t="shared" ref="D46:E46" si="15">D42+D43+D44+D45</f>
        <v>0</v>
      </c>
      <c r="E46" s="116">
        <f t="shared" si="15"/>
        <v>0</v>
      </c>
      <c r="F46" s="93">
        <f t="shared" si="12"/>
        <v>0</v>
      </c>
      <c r="G46" s="117" t="str">
        <f t="shared" si="13"/>
        <v>-</v>
      </c>
      <c r="H46" s="93">
        <f t="shared" si="11"/>
        <v>0</v>
      </c>
      <c r="I46" s="117" t="str">
        <f t="shared" si="14"/>
        <v>-</v>
      </c>
    </row>
    <row r="47" spans="2:9" s="87" customFormat="1">
      <c r="B47" s="119" t="s">
        <v>147</v>
      </c>
      <c r="C47" s="89"/>
      <c r="D47" s="89"/>
      <c r="E47" s="89"/>
      <c r="F47" s="90">
        <f t="shared" si="12"/>
        <v>0</v>
      </c>
      <c r="G47" s="113" t="str">
        <f t="shared" si="13"/>
        <v>-</v>
      </c>
      <c r="H47" s="90">
        <f t="shared" si="11"/>
        <v>0</v>
      </c>
      <c r="I47" s="113" t="str">
        <f t="shared" si="14"/>
        <v>-</v>
      </c>
    </row>
    <row r="48" spans="2:9" s="87" customFormat="1">
      <c r="B48" s="120" t="s">
        <v>148</v>
      </c>
      <c r="C48" s="89"/>
      <c r="D48" s="89"/>
      <c r="E48" s="89"/>
      <c r="F48" s="90">
        <f>C48-E48</f>
        <v>0</v>
      </c>
      <c r="G48" s="113" t="str">
        <f t="shared" si="13"/>
        <v>-</v>
      </c>
      <c r="H48" s="90">
        <f t="shared" si="11"/>
        <v>0</v>
      </c>
      <c r="I48" s="113" t="str">
        <f t="shared" si="14"/>
        <v>-</v>
      </c>
    </row>
    <row r="49" spans="2:9" ht="25.5" customHeight="1">
      <c r="B49" s="281" t="s">
        <v>213</v>
      </c>
      <c r="C49" s="281"/>
      <c r="D49" s="281"/>
      <c r="E49" s="281"/>
      <c r="F49" s="281"/>
      <c r="G49" s="281"/>
      <c r="H49" s="281"/>
      <c r="I49" s="281"/>
    </row>
    <row r="50" spans="2:9">
      <c r="B50" s="278" t="s">
        <v>214</v>
      </c>
      <c r="C50" s="278"/>
      <c r="D50" s="278"/>
      <c r="E50" s="278"/>
      <c r="F50" s="278"/>
      <c r="G50" s="278"/>
      <c r="H50" s="278"/>
      <c r="I50" s="278"/>
    </row>
    <row r="53" spans="2:9" ht="15" customHeight="1">
      <c r="B53" s="279" t="s">
        <v>60</v>
      </c>
      <c r="C53" s="279" t="s">
        <v>207</v>
      </c>
      <c r="D53" s="279" t="s">
        <v>208</v>
      </c>
      <c r="E53" s="279" t="s">
        <v>141</v>
      </c>
      <c r="F53" s="280" t="s">
        <v>215</v>
      </c>
      <c r="G53" s="280"/>
    </row>
    <row r="54" spans="2:9" ht="15.75">
      <c r="B54" s="279"/>
      <c r="C54" s="279"/>
      <c r="D54" s="279"/>
      <c r="E54" s="279"/>
      <c r="F54" s="83" t="s">
        <v>311</v>
      </c>
      <c r="G54" s="83" t="s">
        <v>4</v>
      </c>
    </row>
    <row r="55" spans="2:9">
      <c r="B55" s="121" t="s">
        <v>216</v>
      </c>
      <c r="C55" s="89"/>
      <c r="D55" s="89"/>
      <c r="E55" s="89"/>
      <c r="F55" s="90">
        <f>C55-E55</f>
        <v>0</v>
      </c>
      <c r="G55" s="122" t="str">
        <f>IFERROR(ABS(F55/E55)*SIGN(F55),"-")</f>
        <v>-</v>
      </c>
    </row>
  </sheetData>
  <sheetProtection sheet="1" objects="1" scenarios="1"/>
  <customSheetViews>
    <customSheetView guid="{D8C3B8CF-EF94-4E7D-BDFF-C826B17F74E2}" showGridLines="0" topLeftCell="A16">
      <selection activeCell="A34" sqref="A34:XFD35"/>
      <pageMargins left="0.7" right="0.7" top="0.75" bottom="0.75" header="0.3" footer="0.3"/>
      <pageSetup paperSize="9" orientation="landscape" horizontalDpi="300" verticalDpi="300" r:id="rId1"/>
    </customSheetView>
  </customSheetViews>
  <mergeCells count="19">
    <mergeCell ref="H7:I7"/>
    <mergeCell ref="D7:D8"/>
    <mergeCell ref="B7:B8"/>
    <mergeCell ref="C7:C8"/>
    <mergeCell ref="F7:G7"/>
    <mergeCell ref="E7:E8"/>
    <mergeCell ref="D32:D33"/>
    <mergeCell ref="E32:E33"/>
    <mergeCell ref="F32:G32"/>
    <mergeCell ref="H32:I32"/>
    <mergeCell ref="B49:I49"/>
    <mergeCell ref="B32:B33"/>
    <mergeCell ref="C32:C33"/>
    <mergeCell ref="B50:I50"/>
    <mergeCell ref="B53:B54"/>
    <mergeCell ref="C53:C54"/>
    <mergeCell ref="D53:D54"/>
    <mergeCell ref="E53:E54"/>
    <mergeCell ref="F53:G53"/>
  </mergeCells>
  <hyperlinks>
    <hyperlink ref="A1" location="Índice!A1" display="Índice" xr:uid="{F303711D-4E86-4520-BC8E-F5311E815F6F}"/>
  </hyperlinks>
  <pageMargins left="0.7" right="0.7" top="0.75" bottom="0.75" header="0.3" footer="0.3"/>
  <pageSetup paperSize="9" orientation="landscape"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I32"/>
  <sheetViews>
    <sheetView showGridLines="0" workbookViewId="0">
      <selection activeCell="H33" sqref="H33"/>
    </sheetView>
  </sheetViews>
  <sheetFormatPr defaultColWidth="8.85546875" defaultRowHeight="15"/>
  <cols>
    <col min="1" max="1" width="4.7109375" style="123" customWidth="1"/>
    <col min="2" max="2" width="47.140625" style="123" customWidth="1"/>
    <col min="3" max="3" width="15.42578125" style="123" customWidth="1"/>
    <col min="4" max="5" width="16.7109375" style="123" customWidth="1"/>
    <col min="6" max="6" width="15.7109375" style="123" customWidth="1"/>
    <col min="7" max="7" width="14.85546875" style="123" customWidth="1"/>
    <col min="8" max="8" width="21.28515625" style="123" customWidth="1"/>
    <col min="9" max="9" width="21.5703125" style="123" bestFit="1" customWidth="1"/>
    <col min="10" max="10" width="21.42578125" style="123" customWidth="1"/>
    <col min="11" max="16384" width="8.85546875" style="123"/>
  </cols>
  <sheetData>
    <row r="1" spans="1:7">
      <c r="A1" s="32" t="s">
        <v>100</v>
      </c>
    </row>
    <row r="2" spans="1:7">
      <c r="A2" s="124"/>
    </row>
    <row r="3" spans="1:7">
      <c r="A3" s="124"/>
      <c r="B3" s="80" t="s">
        <v>118</v>
      </c>
      <c r="C3" s="73" t="str">
        <f>Identificação!C2&amp;" ("&amp;Identificação!C4&amp;")"</f>
        <v xml:space="preserve"> ()</v>
      </c>
      <c r="D3" s="73"/>
      <c r="E3" s="125"/>
      <c r="F3" s="126"/>
    </row>
    <row r="4" spans="1:7">
      <c r="A4" s="124"/>
    </row>
    <row r="5" spans="1:7">
      <c r="B5" s="127" t="s">
        <v>317</v>
      </c>
    </row>
    <row r="7" spans="1:7">
      <c r="B7" s="279"/>
      <c r="C7" s="279" t="s">
        <v>207</v>
      </c>
      <c r="D7" s="279" t="s">
        <v>208</v>
      </c>
      <c r="E7" s="279" t="s">
        <v>141</v>
      </c>
      <c r="F7" s="280" t="s">
        <v>215</v>
      </c>
      <c r="G7" s="280"/>
    </row>
    <row r="8" spans="1:7">
      <c r="B8" s="279"/>
      <c r="C8" s="279"/>
      <c r="D8" s="279"/>
      <c r="E8" s="279"/>
      <c r="F8" s="83" t="s">
        <v>96</v>
      </c>
      <c r="G8" s="83" t="s">
        <v>4</v>
      </c>
    </row>
    <row r="9" spans="1:7">
      <c r="B9" s="130" t="s">
        <v>318</v>
      </c>
      <c r="C9" s="131"/>
      <c r="D9" s="131"/>
      <c r="E9" s="131"/>
      <c r="F9" s="132">
        <f>C9-E9</f>
        <v>0</v>
      </c>
      <c r="G9" s="133">
        <f>IFERROR(F9/E9,)</f>
        <v>0</v>
      </c>
    </row>
    <row r="10" spans="1:7">
      <c r="B10" s="130" t="s">
        <v>319</v>
      </c>
      <c r="C10" s="131"/>
      <c r="D10" s="131"/>
      <c r="E10" s="131"/>
      <c r="F10" s="132">
        <f t="shared" ref="F10:F16" si="0">C10-E10</f>
        <v>0</v>
      </c>
      <c r="G10" s="133">
        <f t="shared" ref="G10:G16" si="1">IFERROR(F10/E10,)</f>
        <v>0</v>
      </c>
    </row>
    <row r="11" spans="1:7">
      <c r="B11" s="130" t="s">
        <v>352</v>
      </c>
      <c r="C11" s="131"/>
      <c r="D11" s="131"/>
      <c r="E11" s="131"/>
      <c r="F11" s="132">
        <f t="shared" si="0"/>
        <v>0</v>
      </c>
      <c r="G11" s="133">
        <f t="shared" si="1"/>
        <v>0</v>
      </c>
    </row>
    <row r="12" spans="1:7">
      <c r="B12" s="138" t="s">
        <v>86</v>
      </c>
      <c r="C12" s="139">
        <f>SUM(C9:C11)</f>
        <v>0</v>
      </c>
      <c r="D12" s="139">
        <f t="shared" ref="D12:E12" si="2">SUM(D9:D11)</f>
        <v>0</v>
      </c>
      <c r="E12" s="139">
        <f t="shared" si="2"/>
        <v>0</v>
      </c>
      <c r="F12" s="140">
        <f t="shared" si="0"/>
        <v>0</v>
      </c>
      <c r="G12" s="141">
        <f t="shared" si="1"/>
        <v>0</v>
      </c>
    </row>
    <row r="13" spans="1:7">
      <c r="B13" s="142" t="s">
        <v>41</v>
      </c>
      <c r="C13" s="140">
        <f>IFERROR((C10+C11)/C10,)</f>
        <v>0</v>
      </c>
      <c r="D13" s="140">
        <f t="shared" ref="D13:E13" si="3">IFERROR((D10+D11)/D10,)</f>
        <v>0</v>
      </c>
      <c r="E13" s="140">
        <f t="shared" si="3"/>
        <v>0</v>
      </c>
      <c r="F13" s="140">
        <f t="shared" si="0"/>
        <v>0</v>
      </c>
      <c r="G13" s="141">
        <f t="shared" si="1"/>
        <v>0</v>
      </c>
    </row>
    <row r="14" spans="1:7">
      <c r="B14" s="142" t="s">
        <v>87</v>
      </c>
      <c r="C14" s="143">
        <f>IFERROR('Ponto 2 - Ef.Op'!C12/'Ponto 3_ RH e Massa S'!C12,)</f>
        <v>0</v>
      </c>
      <c r="D14" s="143">
        <f>IFERROR('Ponto 2 - Ef.Op'!D12/'Ponto 3_ RH e Massa S'!D12,)</f>
        <v>0</v>
      </c>
      <c r="E14" s="143">
        <f>IFERROR('Ponto 2 - Ef.Op'!E12/'Ponto 3_ RH e Massa S'!E12,)</f>
        <v>0</v>
      </c>
      <c r="F14" s="143">
        <f t="shared" si="0"/>
        <v>0</v>
      </c>
      <c r="G14" s="141">
        <f t="shared" si="1"/>
        <v>0</v>
      </c>
    </row>
    <row r="15" spans="1:7">
      <c r="B15" s="134" t="s">
        <v>154</v>
      </c>
      <c r="C15" s="135"/>
      <c r="D15" s="135"/>
      <c r="E15" s="135"/>
      <c r="F15" s="136">
        <f t="shared" si="0"/>
        <v>0</v>
      </c>
      <c r="G15" s="133">
        <f t="shared" si="1"/>
        <v>0</v>
      </c>
    </row>
    <row r="16" spans="1:7" ht="41.25">
      <c r="B16" s="137" t="s">
        <v>313</v>
      </c>
      <c r="C16" s="135"/>
      <c r="D16" s="135"/>
      <c r="E16" s="135"/>
      <c r="F16" s="136">
        <f t="shared" si="0"/>
        <v>0</v>
      </c>
      <c r="G16" s="133">
        <f t="shared" si="1"/>
        <v>0</v>
      </c>
    </row>
    <row r="17" spans="2:9">
      <c r="B17" s="128" t="s">
        <v>217</v>
      </c>
      <c r="C17" s="129"/>
      <c r="D17" s="129"/>
      <c r="E17" s="129"/>
      <c r="F17" s="129"/>
      <c r="G17" s="129"/>
    </row>
    <row r="20" spans="2:9">
      <c r="B20" s="283" t="s">
        <v>155</v>
      </c>
      <c r="C20" s="282" t="s">
        <v>168</v>
      </c>
      <c r="D20" s="283" t="s">
        <v>338</v>
      </c>
      <c r="E20" s="283"/>
      <c r="F20" s="283"/>
      <c r="G20" s="283"/>
      <c r="H20" s="283"/>
      <c r="I20" s="282" t="s">
        <v>218</v>
      </c>
    </row>
    <row r="21" spans="2:9" ht="60">
      <c r="B21" s="283"/>
      <c r="C21" s="282"/>
      <c r="D21" s="144" t="s">
        <v>279</v>
      </c>
      <c r="E21" s="144" t="s">
        <v>178</v>
      </c>
      <c r="F21" s="144" t="s">
        <v>280</v>
      </c>
      <c r="G21" s="144" t="s">
        <v>281</v>
      </c>
      <c r="H21" s="144" t="s">
        <v>169</v>
      </c>
      <c r="I21" s="282"/>
    </row>
    <row r="22" spans="2:9" s="60" customFormat="1" ht="12.75">
      <c r="B22" s="145"/>
      <c r="C22" s="146" t="s">
        <v>156</v>
      </c>
      <c r="D22" s="146" t="s">
        <v>157</v>
      </c>
      <c r="E22" s="147"/>
      <c r="F22" s="146" t="s">
        <v>158</v>
      </c>
      <c r="G22" s="146" t="s">
        <v>159</v>
      </c>
      <c r="H22" s="146" t="s">
        <v>160</v>
      </c>
      <c r="I22" s="148" t="s">
        <v>282</v>
      </c>
    </row>
    <row r="23" spans="2:9">
      <c r="B23" s="149" t="s">
        <v>161</v>
      </c>
      <c r="C23" s="150"/>
      <c r="D23" s="150"/>
      <c r="E23" s="150"/>
      <c r="F23" s="150"/>
      <c r="G23" s="150"/>
      <c r="H23" s="150"/>
      <c r="I23" s="151">
        <f>C23-D23+F23+G23+H23</f>
        <v>0</v>
      </c>
    </row>
    <row r="24" spans="2:9">
      <c r="B24" s="149" t="s">
        <v>162</v>
      </c>
      <c r="C24" s="150"/>
      <c r="D24" s="150"/>
      <c r="E24" s="150"/>
      <c r="F24" s="150"/>
      <c r="G24" s="150"/>
      <c r="H24" s="150"/>
      <c r="I24" s="151">
        <f t="shared" ref="I24:I29" si="4">C24-D24+F24+G24+H24</f>
        <v>0</v>
      </c>
    </row>
    <row r="25" spans="2:9">
      <c r="B25" s="149" t="s">
        <v>170</v>
      </c>
      <c r="C25" s="150"/>
      <c r="D25" s="150"/>
      <c r="E25" s="150"/>
      <c r="F25" s="150"/>
      <c r="G25" s="150"/>
      <c r="H25" s="150"/>
      <c r="I25" s="151">
        <f t="shared" si="4"/>
        <v>0</v>
      </c>
    </row>
    <row r="26" spans="2:9">
      <c r="B26" s="149" t="s">
        <v>171</v>
      </c>
      <c r="C26" s="150"/>
      <c r="D26" s="150"/>
      <c r="E26" s="150"/>
      <c r="F26" s="150"/>
      <c r="G26" s="150"/>
      <c r="H26" s="150"/>
      <c r="I26" s="151"/>
    </row>
    <row r="27" spans="2:9">
      <c r="B27" s="149" t="s">
        <v>172</v>
      </c>
      <c r="C27" s="150"/>
      <c r="D27" s="150"/>
      <c r="E27" s="150"/>
      <c r="F27" s="150"/>
      <c r="G27" s="150"/>
      <c r="H27" s="150"/>
      <c r="I27" s="151">
        <f t="shared" si="4"/>
        <v>0</v>
      </c>
    </row>
    <row r="28" spans="2:9">
      <c r="B28" s="149" t="s">
        <v>163</v>
      </c>
      <c r="C28" s="150"/>
      <c r="D28" s="150"/>
      <c r="E28" s="150"/>
      <c r="F28" s="150"/>
      <c r="G28" s="150"/>
      <c r="H28" s="150"/>
      <c r="I28" s="151">
        <f t="shared" si="4"/>
        <v>0</v>
      </c>
    </row>
    <row r="29" spans="2:9">
      <c r="B29" s="156" t="s">
        <v>173</v>
      </c>
      <c r="C29" s="152">
        <f t="shared" ref="C29:H29" si="5">SUM(C23:C28)</f>
        <v>0</v>
      </c>
      <c r="D29" s="152">
        <f t="shared" si="5"/>
        <v>0</v>
      </c>
      <c r="E29" s="152">
        <f t="shared" si="5"/>
        <v>0</v>
      </c>
      <c r="F29" s="152">
        <f t="shared" si="5"/>
        <v>0</v>
      </c>
      <c r="G29" s="152">
        <f t="shared" si="5"/>
        <v>0</v>
      </c>
      <c r="H29" s="152">
        <f t="shared" si="5"/>
        <v>0</v>
      </c>
      <c r="I29" s="152">
        <f t="shared" si="4"/>
        <v>0</v>
      </c>
    </row>
    <row r="30" spans="2:9">
      <c r="B30" s="153" t="s">
        <v>165</v>
      </c>
      <c r="C30" s="154" t="s">
        <v>166</v>
      </c>
      <c r="D30" s="143">
        <f>0</f>
        <v>0</v>
      </c>
      <c r="E30" s="143" t="s">
        <v>167</v>
      </c>
      <c r="F30" s="143">
        <f>0</f>
        <v>0</v>
      </c>
      <c r="G30" s="143">
        <f>0</f>
        <v>0</v>
      </c>
      <c r="H30" s="143">
        <f>0</f>
        <v>0</v>
      </c>
      <c r="I30" s="155">
        <f>-D30+F30+G30+H30</f>
        <v>0</v>
      </c>
    </row>
    <row r="31" spans="2:9">
      <c r="B31" s="60" t="s">
        <v>264</v>
      </c>
    </row>
    <row r="32" spans="2:9">
      <c r="B32" s="60" t="s">
        <v>265</v>
      </c>
    </row>
  </sheetData>
  <customSheetViews>
    <customSheetView guid="{D8C3B8CF-EF94-4E7D-BDFF-C826B17F74E2}">
      <pageMargins left="0.7" right="0.7" top="0.75" bottom="0.75" header="0.3" footer="0.3"/>
    </customSheetView>
  </customSheetViews>
  <mergeCells count="9">
    <mergeCell ref="I20:I21"/>
    <mergeCell ref="B20:B21"/>
    <mergeCell ref="C20:C21"/>
    <mergeCell ref="F7:G7"/>
    <mergeCell ref="B7:B8"/>
    <mergeCell ref="C7:C8"/>
    <mergeCell ref="D7:D8"/>
    <mergeCell ref="E7:E8"/>
    <mergeCell ref="D20:H20"/>
  </mergeCells>
  <hyperlinks>
    <hyperlink ref="A1" location="Índice!A1" display="Índice" xr:uid="{3E5F3ED9-3195-4B3B-A47B-9E0BE0C7DEA7}"/>
  </hyperlinks>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9510-EDAC-48E9-AAE2-92A46343A74F}">
  <sheetPr>
    <tabColor theme="6" tint="0.59999389629810485"/>
  </sheetPr>
  <dimension ref="A1:L18"/>
  <sheetViews>
    <sheetView showGridLines="0" zoomScaleNormal="100" workbookViewId="0"/>
  </sheetViews>
  <sheetFormatPr defaultRowHeight="15"/>
  <cols>
    <col min="1" max="1" width="4.7109375" customWidth="1"/>
    <col min="2" max="2" width="32.85546875" customWidth="1"/>
    <col min="3" max="4" width="17.7109375" customWidth="1"/>
    <col min="5" max="5" width="19" customWidth="1"/>
    <col min="6" max="6" width="13.28515625" customWidth="1"/>
    <col min="8" max="8" width="13.85546875" customWidth="1"/>
    <col min="11" max="11" width="18.7109375" customWidth="1"/>
    <col min="12" max="12" width="18.85546875" customWidth="1"/>
  </cols>
  <sheetData>
    <row r="1" spans="1:12">
      <c r="A1" s="32" t="s">
        <v>100</v>
      </c>
    </row>
    <row r="2" spans="1:12" ht="15.75">
      <c r="A2" s="32"/>
      <c r="B2" s="157" t="s">
        <v>118</v>
      </c>
      <c r="C2" s="73" t="str">
        <f>[2]Identificação!C1&amp;" ("&amp;[2]Identificação!C3&amp;")"</f>
        <v xml:space="preserve"> ()</v>
      </c>
      <c r="D2" s="73"/>
      <c r="E2" s="158"/>
      <c r="F2" s="74"/>
    </row>
    <row r="3" spans="1:12">
      <c r="A3" s="32"/>
    </row>
    <row r="4" spans="1:12" ht="15.75">
      <c r="B4" s="8" t="s">
        <v>92</v>
      </c>
    </row>
    <row r="7" spans="1:12">
      <c r="B7" s="174"/>
      <c r="C7" s="174"/>
      <c r="D7" s="160" t="s">
        <v>3</v>
      </c>
      <c r="E7" s="161" t="s">
        <v>192</v>
      </c>
      <c r="F7" s="162"/>
      <c r="G7" s="162"/>
      <c r="H7" s="162"/>
      <c r="I7" s="162"/>
      <c r="J7" s="162"/>
      <c r="K7" s="174"/>
      <c r="L7" s="175" t="s">
        <v>90</v>
      </c>
    </row>
    <row r="8" spans="1:12" ht="30">
      <c r="B8" s="160" t="s">
        <v>72</v>
      </c>
      <c r="C8" s="160" t="s">
        <v>190</v>
      </c>
      <c r="D8" s="160" t="s">
        <v>191</v>
      </c>
      <c r="E8" s="144" t="s">
        <v>193</v>
      </c>
      <c r="F8" s="144" t="s">
        <v>194</v>
      </c>
      <c r="G8" s="144" t="s">
        <v>195</v>
      </c>
      <c r="H8" s="144" t="s">
        <v>196</v>
      </c>
      <c r="I8" s="144" t="s">
        <v>197</v>
      </c>
      <c r="J8" s="144" t="s">
        <v>198</v>
      </c>
      <c r="K8" s="163" t="s">
        <v>82</v>
      </c>
      <c r="L8" s="144" t="s">
        <v>201</v>
      </c>
    </row>
    <row r="9" spans="1:12">
      <c r="B9" s="164" t="s">
        <v>83</v>
      </c>
      <c r="C9" s="165"/>
      <c r="D9" s="166">
        <f>SUM('Ponto 4 - Investimento PAO'!$E9:$J9)</f>
        <v>0</v>
      </c>
      <c r="E9" s="167"/>
      <c r="F9" s="167"/>
      <c r="G9" s="167"/>
      <c r="H9" s="167"/>
      <c r="I9" s="167"/>
      <c r="J9" s="167"/>
      <c r="K9" s="168">
        <f>'Ponto 4 - Investimento PAO'!$D9-'Ponto 4 - Investimento PAO'!$C9</f>
        <v>0</v>
      </c>
      <c r="L9" s="169"/>
    </row>
    <row r="10" spans="1:12">
      <c r="B10" s="164" t="s">
        <v>199</v>
      </c>
      <c r="C10" s="167"/>
      <c r="D10" s="166">
        <f>SUM('Ponto 4 - Investimento PAO'!$E10:$J10)</f>
        <v>0</v>
      </c>
      <c r="E10" s="165"/>
      <c r="F10" s="167"/>
      <c r="G10" s="167"/>
      <c r="H10" s="167"/>
      <c r="I10" s="167"/>
      <c r="J10" s="167"/>
      <c r="K10" s="168">
        <f>'Ponto 4 - Investimento PAO'!$D10-'Ponto 4 - Investimento PAO'!$C10</f>
        <v>0</v>
      </c>
      <c r="L10" s="167"/>
    </row>
    <row r="11" spans="1:12">
      <c r="B11" s="164" t="s">
        <v>200</v>
      </c>
      <c r="C11" s="167"/>
      <c r="D11" s="166">
        <f>SUM('Ponto 4 - Investimento PAO'!$E11:$J11)</f>
        <v>0</v>
      </c>
      <c r="E11" s="165"/>
      <c r="F11" s="165"/>
      <c r="G11" s="165"/>
      <c r="H11" s="165"/>
      <c r="I11" s="165"/>
      <c r="J11" s="165"/>
      <c r="K11" s="168">
        <f>'Ponto 4 - Investimento PAO'!$D11-'Ponto 4 - Investimento PAO'!$C11</f>
        <v>0</v>
      </c>
      <c r="L11" s="169"/>
    </row>
    <row r="12" spans="1:12">
      <c r="B12" s="164"/>
      <c r="C12" s="165"/>
      <c r="D12" s="166">
        <f>SUM('Ponto 4 - Investimento PAO'!$E12:$J12)</f>
        <v>0</v>
      </c>
      <c r="E12" s="165"/>
      <c r="F12" s="165"/>
      <c r="G12" s="165"/>
      <c r="H12" s="165"/>
      <c r="I12" s="165"/>
      <c r="J12" s="165"/>
      <c r="K12" s="168">
        <f>'Ponto 4 - Investimento PAO'!$D12-'Ponto 4 - Investimento PAO'!$C12</f>
        <v>0</v>
      </c>
      <c r="L12" s="169"/>
    </row>
    <row r="13" spans="1:12">
      <c r="B13" s="164"/>
      <c r="C13" s="165"/>
      <c r="D13" s="166">
        <f>SUM('Ponto 4 - Investimento PAO'!$E13:$J13)</f>
        <v>0</v>
      </c>
      <c r="E13" s="165"/>
      <c r="F13" s="165"/>
      <c r="G13" s="165"/>
      <c r="H13" s="165"/>
      <c r="I13" s="165"/>
      <c r="J13" s="165"/>
      <c r="K13" s="168">
        <f>'Ponto 4 - Investimento PAO'!$D13-'Ponto 4 - Investimento PAO'!$C13</f>
        <v>0</v>
      </c>
      <c r="L13" s="169"/>
    </row>
    <row r="14" spans="1:12">
      <c r="B14" s="164"/>
      <c r="C14" s="165"/>
      <c r="D14" s="166">
        <f>SUM('Ponto 4 - Investimento PAO'!$E14:$J14)</f>
        <v>0</v>
      </c>
      <c r="E14" s="165"/>
      <c r="F14" s="165"/>
      <c r="G14" s="165"/>
      <c r="H14" s="165"/>
      <c r="I14" s="165"/>
      <c r="J14" s="165"/>
      <c r="K14" s="168">
        <f>'Ponto 4 - Investimento PAO'!$D14-'Ponto 4 - Investimento PAO'!$C14</f>
        <v>0</v>
      </c>
      <c r="L14" s="169"/>
    </row>
    <row r="15" spans="1:12">
      <c r="B15" s="164"/>
      <c r="C15" s="165"/>
      <c r="D15" s="166">
        <f>SUM('Ponto 4 - Investimento PAO'!$E15:$J15)</f>
        <v>0</v>
      </c>
      <c r="E15" s="165"/>
      <c r="F15" s="165"/>
      <c r="G15" s="165"/>
      <c r="H15" s="165"/>
      <c r="I15" s="165"/>
      <c r="J15" s="165"/>
      <c r="K15" s="168">
        <f>'Ponto 4 - Investimento PAO'!$D15-'Ponto 4 - Investimento PAO'!$C15</f>
        <v>0</v>
      </c>
      <c r="L15" s="169"/>
    </row>
    <row r="16" spans="1:12">
      <c r="B16" s="164"/>
      <c r="C16" s="165"/>
      <c r="D16" s="166">
        <f>SUM('Ponto 4 - Investimento PAO'!$E16:$J16)</f>
        <v>0</v>
      </c>
      <c r="E16" s="165"/>
      <c r="F16" s="165"/>
      <c r="G16" s="165"/>
      <c r="H16" s="165"/>
      <c r="I16" s="165"/>
      <c r="J16" s="165"/>
      <c r="K16" s="168">
        <f>'Ponto 4 - Investimento PAO'!$D16-'Ponto 4 - Investimento PAO'!$C16</f>
        <v>0</v>
      </c>
      <c r="L16" s="169"/>
    </row>
    <row r="17" spans="1:12">
      <c r="A17" s="40"/>
      <c r="B17" s="164" t="s">
        <v>74</v>
      </c>
      <c r="C17" s="165"/>
      <c r="D17" s="166">
        <f>SUM('Ponto 4 - Investimento PAO'!$E17:$J17)</f>
        <v>0</v>
      </c>
      <c r="E17" s="165"/>
      <c r="F17" s="165"/>
      <c r="G17" s="165"/>
      <c r="H17" s="165"/>
      <c r="I17" s="165"/>
      <c r="J17" s="165"/>
      <c r="K17" s="168">
        <f>'Ponto 4 - Investimento PAO'!$D17-'Ponto 4 - Investimento PAO'!$C17</f>
        <v>0</v>
      </c>
      <c r="L17" s="170"/>
    </row>
    <row r="18" spans="1:12">
      <c r="B18" s="171" t="s">
        <v>73</v>
      </c>
      <c r="C18" s="172">
        <f>SUM('Ponto 4 - Investimento PAO'!$C$9:$C$17)</f>
        <v>0</v>
      </c>
      <c r="D18" s="172">
        <f>SUBTOTAL(109,'Ponto 4 - Investimento PAO'!$D$9:$D$17)</f>
        <v>0</v>
      </c>
      <c r="E18" s="172">
        <f>SUBTOTAL(109,'Ponto 4 - Investimento PAO'!$E$9:$E$17)</f>
        <v>0</v>
      </c>
      <c r="F18" s="172">
        <f>SUBTOTAL(109,'Ponto 4 - Investimento PAO'!$F$9:$F$17)</f>
        <v>0</v>
      </c>
      <c r="G18" s="172">
        <f>SUBTOTAL(109,'Ponto 4 - Investimento PAO'!$G$9:$G$17)</f>
        <v>0</v>
      </c>
      <c r="H18" s="172">
        <f>SUBTOTAL(109,'Ponto 4 - Investimento PAO'!$H$9:$H$17)</f>
        <v>0</v>
      </c>
      <c r="I18" s="172">
        <f>SUBTOTAL(109,'Ponto 4 - Investimento PAO'!$I$9:$I$17)</f>
        <v>0</v>
      </c>
      <c r="J18" s="172">
        <f>SUBTOTAL(109,'Ponto 4 - Investimento PAO'!$J$9:$J$17)</f>
        <v>0</v>
      </c>
      <c r="K18" s="172">
        <f>SUBTOTAL(109,'Ponto 4 - Investimento PAO'!$K$9:$K$17)</f>
        <v>0</v>
      </c>
      <c r="L18" s="173"/>
    </row>
  </sheetData>
  <sheetProtection sheet="1" objects="1" scenarios="1"/>
  <hyperlinks>
    <hyperlink ref="A1" location="Índice!A1" display="Índice" xr:uid="{35567A50-00C5-4727-92B4-AA7CD90CE6A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6C24-FED7-410E-A70F-9FBB952740D3}">
  <sheetPr>
    <tabColor theme="6" tint="0.59999389629810485"/>
  </sheetPr>
  <dimension ref="A1:H17"/>
  <sheetViews>
    <sheetView showGridLines="0" zoomScaleNormal="100" workbookViewId="0"/>
  </sheetViews>
  <sheetFormatPr defaultRowHeight="15"/>
  <cols>
    <col min="2" max="2" width="50.28515625" customWidth="1"/>
    <col min="3" max="6" width="13.5703125" customWidth="1"/>
    <col min="7" max="7" width="12.140625" customWidth="1"/>
    <col min="8" max="8" width="15" customWidth="1"/>
  </cols>
  <sheetData>
    <row r="1" spans="1:8">
      <c r="A1" s="32" t="s">
        <v>100</v>
      </c>
    </row>
    <row r="2" spans="1:8">
      <c r="B2" s="1"/>
      <c r="C2" s="1"/>
      <c r="D2" s="1"/>
      <c r="E2" s="1"/>
      <c r="F2" s="1"/>
    </row>
    <row r="3" spans="1:8">
      <c r="A3" s="32"/>
      <c r="B3" s="1"/>
      <c r="C3" s="1"/>
      <c r="D3" s="1"/>
      <c r="E3" s="1"/>
      <c r="F3" s="1"/>
    </row>
    <row r="4" spans="1:8" ht="15.75">
      <c r="A4" s="32"/>
      <c r="B4" s="157" t="s">
        <v>118</v>
      </c>
      <c r="C4" s="73" t="str">
        <f>Identificação!C3&amp;" ("&amp;Identificação!C5&amp;")"</f>
        <v xml:space="preserve"> ()</v>
      </c>
      <c r="D4" s="73"/>
      <c r="E4" s="158"/>
      <c r="F4" s="74"/>
    </row>
    <row r="5" spans="1:8">
      <c r="A5" s="32"/>
      <c r="B5" s="1"/>
      <c r="C5" s="1"/>
      <c r="D5" s="1"/>
      <c r="E5" s="1"/>
      <c r="F5" s="1"/>
    </row>
    <row r="7" spans="1:8">
      <c r="B7" s="279" t="s">
        <v>272</v>
      </c>
      <c r="C7" s="279">
        <v>2025</v>
      </c>
      <c r="D7" s="279"/>
      <c r="E7" s="279">
        <v>2024</v>
      </c>
      <c r="F7" s="279"/>
      <c r="G7" s="279">
        <v>2023</v>
      </c>
      <c r="H7" s="279"/>
    </row>
    <row r="8" spans="1:8">
      <c r="B8" s="279"/>
      <c r="C8" s="176" t="s">
        <v>220</v>
      </c>
      <c r="D8" s="83" t="s">
        <v>6</v>
      </c>
      <c r="E8" s="176" t="s">
        <v>220</v>
      </c>
      <c r="F8" s="83" t="s">
        <v>6</v>
      </c>
      <c r="G8" s="176" t="s">
        <v>220</v>
      </c>
      <c r="H8" s="83" t="s">
        <v>6</v>
      </c>
    </row>
    <row r="9" spans="1:8">
      <c r="B9" s="177" t="s">
        <v>269</v>
      </c>
      <c r="C9" s="178"/>
      <c r="D9" s="179"/>
      <c r="E9" s="178"/>
      <c r="F9" s="179"/>
      <c r="G9" s="178"/>
      <c r="H9" s="179"/>
    </row>
    <row r="10" spans="1:8">
      <c r="B10" s="177" t="s">
        <v>270</v>
      </c>
      <c r="C10" s="180"/>
      <c r="D10" s="179"/>
      <c r="E10" s="180"/>
      <c r="F10" s="179"/>
      <c r="G10" s="180"/>
      <c r="H10" s="179"/>
    </row>
    <row r="11" spans="1:8">
      <c r="B11" s="177" t="s">
        <v>271</v>
      </c>
      <c r="C11" s="180"/>
      <c r="D11" s="179"/>
      <c r="E11" s="180"/>
      <c r="F11" s="179"/>
      <c r="G11" s="180"/>
      <c r="H11" s="179"/>
    </row>
    <row r="12" spans="1:8">
      <c r="B12" s="177"/>
      <c r="C12" s="180"/>
      <c r="D12" s="179"/>
      <c r="E12" s="180"/>
      <c r="F12" s="179"/>
      <c r="G12" s="180"/>
      <c r="H12" s="179"/>
    </row>
    <row r="13" spans="1:8">
      <c r="B13" s="177" t="s">
        <v>221</v>
      </c>
      <c r="C13" s="180"/>
      <c r="D13" s="179"/>
      <c r="E13" s="180"/>
      <c r="F13" s="179"/>
      <c r="G13" s="180"/>
      <c r="H13" s="179"/>
    </row>
    <row r="14" spans="1:8">
      <c r="B14" s="181" t="s">
        <v>222</v>
      </c>
      <c r="C14" s="182">
        <f>SUM(C9:C13)</f>
        <v>0</v>
      </c>
      <c r="D14" s="179"/>
      <c r="E14" s="182">
        <f>SUM(E9:E13)</f>
        <v>0</v>
      </c>
      <c r="F14" s="179"/>
      <c r="G14" s="182">
        <f>SUM(G9:G13)</f>
        <v>0</v>
      </c>
      <c r="H14" s="179"/>
    </row>
    <row r="15" spans="1:8">
      <c r="B15" s="2" t="s">
        <v>273</v>
      </c>
    </row>
    <row r="16" spans="1:8">
      <c r="B16" s="2" t="s">
        <v>274</v>
      </c>
    </row>
    <row r="17" spans="2:2">
      <c r="B17" s="2" t="s">
        <v>254</v>
      </c>
    </row>
  </sheetData>
  <sheetProtection sheet="1" objects="1" scenarios="1"/>
  <mergeCells count="4">
    <mergeCell ref="B7:B8"/>
    <mergeCell ref="C7:D7"/>
    <mergeCell ref="E7:F7"/>
    <mergeCell ref="G7:H7"/>
  </mergeCells>
  <hyperlinks>
    <hyperlink ref="A1" location="Índice!A1" display="Índice" xr:uid="{82E1FFBB-4F35-4E1A-AEF3-88C632DB018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G9"/>
  <sheetViews>
    <sheetView showGridLines="0" zoomScaleNormal="100" workbookViewId="0"/>
  </sheetViews>
  <sheetFormatPr defaultColWidth="9.140625" defaultRowHeight="15"/>
  <cols>
    <col min="1" max="1" width="4.7109375" style="1" customWidth="1"/>
    <col min="2" max="2" width="33.140625" style="1" customWidth="1"/>
    <col min="3" max="7" width="17.85546875" style="1" customWidth="1"/>
    <col min="8" max="9" width="15.7109375" style="1" customWidth="1"/>
    <col min="10" max="16384" width="9.140625" style="1"/>
  </cols>
  <sheetData>
    <row r="1" spans="1:7">
      <c r="A1" s="32" t="s">
        <v>100</v>
      </c>
    </row>
    <row r="2" spans="1:7">
      <c r="A2" s="32"/>
    </row>
    <row r="3" spans="1:7" ht="15.75">
      <c r="A3" s="32"/>
      <c r="B3" s="157" t="s">
        <v>118</v>
      </c>
      <c r="C3" s="73" t="str">
        <f>Identificação!C2&amp;" ("&amp;Identificação!C4&amp;")"</f>
        <v xml:space="preserve"> ()</v>
      </c>
      <c r="D3" s="73"/>
      <c r="E3" s="158"/>
      <c r="F3" s="74"/>
    </row>
    <row r="4" spans="1:7">
      <c r="A4" s="32"/>
    </row>
    <row r="5" spans="1:7" ht="15.75">
      <c r="B5" s="8" t="s">
        <v>9</v>
      </c>
    </row>
    <row r="6" spans="1:7">
      <c r="G6" s="20" t="s">
        <v>90</v>
      </c>
    </row>
    <row r="7" spans="1:7" s="6" customFormat="1" ht="15.6" customHeight="1">
      <c r="B7" s="160" t="s">
        <v>94</v>
      </c>
      <c r="C7" s="160">
        <v>2025</v>
      </c>
      <c r="D7" s="160">
        <v>2024</v>
      </c>
      <c r="E7" s="160">
        <v>2023</v>
      </c>
      <c r="F7" s="160">
        <v>2022</v>
      </c>
      <c r="G7" s="160">
        <v>2021</v>
      </c>
    </row>
    <row r="8" spans="1:7" s="6" customFormat="1" ht="15" customHeight="1">
      <c r="B8" s="183" t="s">
        <v>0</v>
      </c>
      <c r="C8" s="184"/>
      <c r="D8" s="184"/>
      <c r="E8" s="184"/>
      <c r="F8" s="184"/>
      <c r="G8" s="184"/>
    </row>
    <row r="9" spans="1:7" s="6" customFormat="1" ht="15" customHeight="1">
      <c r="B9" s="183" t="s">
        <v>1</v>
      </c>
      <c r="C9" s="185"/>
      <c r="D9" s="185"/>
      <c r="E9" s="185"/>
      <c r="F9" s="185"/>
      <c r="G9" s="185"/>
    </row>
  </sheetData>
  <sheetProtection sheet="1" objects="1" scenarios="1"/>
  <customSheetViews>
    <customSheetView guid="{D8C3B8CF-EF94-4E7D-BDFF-C826B17F74E2}" scale="90" showGridLines="0">
      <selection activeCell="A4" sqref="A4:F6"/>
      <pageMargins left="0.7" right="0.7" top="0.75" bottom="0.75" header="0.3" footer="0.3"/>
      <pageSetup paperSize="9" orientation="portrait" horizontalDpi="4294967293" r:id="rId1"/>
    </customSheetView>
  </customSheetViews>
  <hyperlinks>
    <hyperlink ref="A1" location="Índice!A1" display="Índice" xr:uid="{4EED76CD-D530-4CD9-9627-026F79B08FC1}"/>
  </hyperlinks>
  <pageMargins left="0.7" right="0.7" top="0.75" bottom="0.75" header="0.3" footer="0.3"/>
  <pageSetup paperSize="9"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Índice</vt:lpstr>
      <vt:lpstr>Instruções</vt:lpstr>
      <vt:lpstr>Identificação</vt:lpstr>
      <vt:lpstr>Ponto 1 - Indicadores PAO e OE</vt:lpstr>
      <vt:lpstr>Ponto 2 - Ef.Op</vt:lpstr>
      <vt:lpstr>Ponto 3_ RH e Massa S</vt:lpstr>
      <vt:lpstr>Ponto 4 - Investimento PAO</vt:lpstr>
      <vt:lpstr>Ponto 5 - COSP</vt:lpstr>
      <vt:lpstr>Ponto 6 - Risco Fin.</vt:lpstr>
      <vt:lpstr>Ponto 7 - Endivid</vt:lpstr>
      <vt:lpstr>Ponto 8 - UTE</vt:lpstr>
      <vt:lpstr>Ponto 9 - PMP e arrears</vt:lpstr>
      <vt:lpstr>Ponto 10 - EGP</vt:lpstr>
      <vt:lpstr>Ponto 13 - Síntese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DGTF</dc:creator>
  <cp:lastModifiedBy>DGPE</cp:lastModifiedBy>
  <dcterms:created xsi:type="dcterms:W3CDTF">2014-12-10T15:41:52Z</dcterms:created>
  <dcterms:modified xsi:type="dcterms:W3CDTF">2026-02-25T19:16:53Z</dcterms:modified>
</cp:coreProperties>
</file>